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fileSharing readOnlyRecommended="1"/>
  <workbookPr filterPrivacy="1" updateLinks="always" codeName="Tento_zošit" defaultThemeVersion="124226"/>
  <xr:revisionPtr revIDLastSave="0" documentId="8_{FDA39F8C-5045-4D5D-9F00-31F80F97DFE1}" xr6:coauthVersionLast="47" xr6:coauthVersionMax="47" xr10:uidLastSave="{00000000-0000-0000-0000-000000000000}"/>
  <bookViews>
    <workbookView xWindow="-120" yWindow="-120" windowWidth="29040" windowHeight="15720" tabRatio="637" xr2:uid="{00000000-000D-0000-FFFF-FFFF00000000}"/>
  </bookViews>
  <sheets>
    <sheet name="Aktualizácia IP 2025-2027" sheetId="1" r:id="rId1"/>
    <sheet name="Číselníky" sheetId="3" r:id="rId2"/>
    <sheet name="Zásobník akcií" sheetId="2" state="hidden" r:id="rId3"/>
  </sheets>
  <definedNames>
    <definedName name="_xlnm._FilterDatabase" localSheetId="0" hidden="1">'Aktualizácia IP 2025-2027'!$A$3:$L$251</definedName>
    <definedName name="_xlnm._FilterDatabase" localSheetId="2" hidden="1">'Zásobník akcií'!$A$11:$M$11</definedName>
    <definedName name="_xlnm.Print_Titles" localSheetId="0">'Aktualizácia IP 2025-2027'!$3:$3</definedName>
    <definedName name="_xlnm.Print_Titles" localSheetId="2">'Zásobník akcií'!$8:$10</definedName>
    <definedName name="_xlnm.Print_Area" localSheetId="0">'Aktualizácia IP 2025-2027'!$A$2:$L$248</definedName>
    <definedName name="_xlnm.Print_Area" localSheetId="2">'Zásobník akcií'!$A$1:$M$186</definedName>
    <definedName name="plánovaná_realizácia">#REF!</definedName>
    <definedName name="Stavprojektu" localSheetId="0">'Aktualizácia IP 2025-2027'!#REF!</definedName>
    <definedName name="Stavprojektu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F246" i="1" l="1"/>
  <c r="O2" i="1"/>
  <c r="P2" i="1"/>
  <c r="N2" i="1"/>
  <c r="K2" i="1"/>
  <c r="L2" i="1"/>
  <c r="J2" i="1"/>
  <c r="F2" i="1"/>
  <c r="G2" i="1" l="1"/>
  <c r="H2" i="1"/>
  <c r="M184" i="2" l="1"/>
  <c r="L184" i="2"/>
  <c r="K184" i="2"/>
  <c r="H184" i="2"/>
  <c r="K182" i="2"/>
  <c r="I182" i="2"/>
  <c r="M180" i="2"/>
  <c r="L180" i="2"/>
  <c r="K180" i="2"/>
  <c r="I180" i="2"/>
  <c r="M179" i="2"/>
  <c r="L179" i="2"/>
  <c r="K179" i="2"/>
  <c r="I179" i="2"/>
  <c r="M178" i="2"/>
  <c r="L178" i="2"/>
  <c r="K178" i="2"/>
  <c r="I178" i="2"/>
  <c r="M56" i="2"/>
  <c r="L56" i="2"/>
  <c r="K56" i="2"/>
  <c r="I56" i="2"/>
  <c r="M55" i="2"/>
  <c r="L55" i="2"/>
  <c r="K55" i="2"/>
  <c r="I55" i="2"/>
  <c r="L54" i="2"/>
  <c r="K54" i="2"/>
  <c r="I54" i="2"/>
  <c r="M26" i="2"/>
  <c r="L26" i="2"/>
  <c r="K26" i="2"/>
  <c r="I26" i="2"/>
  <c r="K13" i="2"/>
  <c r="I13" i="2"/>
  <c r="M6" i="2"/>
  <c r="L6" i="2"/>
  <c r="K6" i="2"/>
  <c r="J6" i="2"/>
  <c r="I6" i="2"/>
  <c r="H6" i="2"/>
  <c r="G6" i="2"/>
  <c r="F6" i="2"/>
  <c r="E6" i="2"/>
  <c r="G5" i="2"/>
  <c r="F5" i="2"/>
  <c r="E5" i="2"/>
  <c r="G7" i="2"/>
  <c r="D5" i="2"/>
  <c r="F7" i="2"/>
  <c r="D6" i="2"/>
  <c r="E7" i="2"/>
  <c r="D7" i="2"/>
</calcChain>
</file>

<file path=xl/sharedStrings.xml><?xml version="1.0" encoding="utf-8"?>
<sst xmlns="http://schemas.openxmlformats.org/spreadsheetml/2006/main" count="1598" uniqueCount="814">
  <si>
    <t xml:space="preserve"> </t>
  </si>
  <si>
    <t>Oblasť</t>
  </si>
  <si>
    <t>Por. č.</t>
  </si>
  <si>
    <t>Názov zariadenia</t>
  </si>
  <si>
    <t xml:space="preserve">Popis akcie </t>
  </si>
  <si>
    <t>Poznámka</t>
  </si>
  <si>
    <t>Celkom 
PHZ/odhad/
celkové náklady
s DPH</t>
  </si>
  <si>
    <t xml:space="preserve">Investičný plán
2023 </t>
  </si>
  <si>
    <t>Investičný plán
2024</t>
  </si>
  <si>
    <t xml:space="preserve">Investičný plán
2025  / Schválený rozpočet na rok 2025                </t>
  </si>
  <si>
    <t xml:space="preserve">Investičný plán
2026                     </t>
  </si>
  <si>
    <t xml:space="preserve">Investičný plán
2027            </t>
  </si>
  <si>
    <t>Úrad</t>
  </si>
  <si>
    <t>Bratislavský samosprávny kraj</t>
  </si>
  <si>
    <t>Synagóga vo Sv. Jure - projektová dokumentácia a inžiniering - rekonštrukcie synagógy</t>
  </si>
  <si>
    <t>Stav akcie: realizácia</t>
  </si>
  <si>
    <t>Synagóga vo Sv. Jure - stavebný dozor / rekonštrukcie synagógy</t>
  </si>
  <si>
    <t>Stav akcie: plánovaná realizácia</t>
  </si>
  <si>
    <t>Synagóga vo Sv. Jure - stavebné práce / rekonštrukcie synagógy + zádržné</t>
  </si>
  <si>
    <t xml:space="preserve">Zakúpenie automobilov Mikrobus/kombi/osobné - odd. dopravy  </t>
  </si>
  <si>
    <t>Projektová dokumentácia a inžiniering - Úprava areálu na Jankolovej ul.</t>
  </si>
  <si>
    <t>Stavebné práce - Úprava areálu na Jankolovej ul.</t>
  </si>
  <si>
    <t>BSK</t>
  </si>
  <si>
    <t>Výmena vonkajšej technológie klimatizácie na budove Úradu - odd. správy majetku</t>
  </si>
  <si>
    <t>Zakúpenie výkonného kávovaru</t>
  </si>
  <si>
    <t>Stav akcie: splnené</t>
  </si>
  <si>
    <t>Zriadenie prípojky závlahy pre zelené plochy pred objektom Úradu BSK</t>
  </si>
  <si>
    <t>Dodanie a inštalácia 2 ks nabíjacích staníc</t>
  </si>
  <si>
    <t>Vybudovanie informačného systému pasportizácie a správy majetku v prostredí BSK</t>
  </si>
  <si>
    <t>Správa ciest BSK, Čučoriedková 6, Bratislava</t>
  </si>
  <si>
    <t>Bezpečnostné prvky na váhy a silá</t>
  </si>
  <si>
    <t>Inžinierska činnosť - osadenie sila a mostovej váhy / stredisko Malacky</t>
  </si>
  <si>
    <t>Montáž a osadenie sila - stredisko Malacky</t>
  </si>
  <si>
    <t>Cestná váha s kontajnerom - vážnica / prevádzka sila v stredisku Malacky</t>
  </si>
  <si>
    <t>Pomocný displej na obslužnú plošinu sila</t>
  </si>
  <si>
    <t>Požiarna nádrž k silu - stredisko v Malackách</t>
  </si>
  <si>
    <t>Zakúpenie servera s príslušenstvom</t>
  </si>
  <si>
    <t>Stav akcie: v procese VO</t>
  </si>
  <si>
    <t>Odkúpenie majetku od RCB, a. s.</t>
  </si>
  <si>
    <t>Rekonštrukcia rampy - stredisko Malacky</t>
  </si>
  <si>
    <t>Rekonštrukcia oplotenia - stredisko Bratislava</t>
  </si>
  <si>
    <t>Spevnené plochy v areáli skládky - stredisko Pezinok</t>
  </si>
  <si>
    <t>Výroba a dodanie železobetónovej požiarnej nádrže - stredisko v Malackách</t>
  </si>
  <si>
    <t>Zdravotníctvo</t>
  </si>
  <si>
    <t>Rekonštrukcia strechy dvoch pavilónov - ZS Rovniankova Petržalka + zádržné</t>
  </si>
  <si>
    <t>Stavebné práce - ZS Rovniankova - zriadenie systému chladenia</t>
  </si>
  <si>
    <t>Stav akcie: príprava podkladov pre VO</t>
  </si>
  <si>
    <t>Zádržné - ZS Rovniankova - úprava priestorov</t>
  </si>
  <si>
    <t>Dodanie a inštalácia šikmej schodiskovej plošiny - ZS Rovniankova</t>
  </si>
  <si>
    <t>Poliklinika Karlova Ves, Líščie údolie 57, Bratislava</t>
  </si>
  <si>
    <t>Pasport a projektová dokumentácia a inžiniering - elektroinštalácia spoločných priestorov, modernizácia hlavného a podružných rozvádzačov, posúdenie prípojky elektriky, hromozvodu</t>
  </si>
  <si>
    <t>Stavebný dozor - elektroinštalácia spoločných priestorov, modernizácia hlavného a podružných rozvádzačov, posúdenie prípojky elektriky, hromozvodu</t>
  </si>
  <si>
    <t>Stavebné práce - elektroinštalačné práce, úprava stien pri rozvádzačoch + zádržné</t>
  </si>
  <si>
    <t>Projektová dokumentácia a inžiniering - rekonštrukcia budovy / elokované pracovisko Donerova</t>
  </si>
  <si>
    <t>Stavebný dozor - rekonštrukcia budovy / elokované pracovisko Donerova</t>
  </si>
  <si>
    <t>Stavebné práce - rekonštrukcia budovy / elokované pracovisko Donerova (v tom dotácia z MF SR vo výške 100 000,00 Eur)</t>
  </si>
  <si>
    <t xml:space="preserve">Projektové práce - oprava časti zdravotného strediska Rovniankova - prízemie časť II. </t>
  </si>
  <si>
    <t>Stavebné práce - Rekonštrukcia parkoviska / zádržné + DPH za 12/2024</t>
  </si>
  <si>
    <t>Stavebný dozor - rekonštrukcia ležatých rozvodov v pavilóne dospelých a práce s tým súvisiace</t>
  </si>
  <si>
    <t>Stavebné práce - rekonštrukcia ležatých rozvodov v pavilóne dospelých a práce s tým súvisiace</t>
  </si>
  <si>
    <t>Zdravotné stredisko Strečnianska</t>
  </si>
  <si>
    <t>Projektové práce a inžiniering - revitalizácia komunikácií a odstavných plôch</t>
  </si>
  <si>
    <t>Stavebné práce - revitalizácia komunikácií a odstavných plôch + zádržné</t>
  </si>
  <si>
    <t xml:space="preserve">Nemocnica s poliklinikou Malacky </t>
  </si>
  <si>
    <t>Projektová dokumentácia a inžiniering - Rekonštrukcia zásobovacieho tunelu</t>
  </si>
  <si>
    <t>Stav akcie: zrušené</t>
  </si>
  <si>
    <t>Malokarpatské múzeum Pezinok, Štefánikova 4 Pezinok</t>
  </si>
  <si>
    <t>Projektová dokumentácia a inžiniering - revitalizácia múzea F. Kostku</t>
  </si>
  <si>
    <t xml:space="preserve">Stavebný dozor - revitalizácia  múzea Ferdiša Kostku </t>
  </si>
  <si>
    <t>Stavebné práce - revitalizácia  múzea Ferdiša Kostku + zádržné</t>
  </si>
  <si>
    <t>Stavebné práce - sanácia múzea Ferdiša Kostku + zádržné</t>
  </si>
  <si>
    <t>Architektonická štúdia exteriéru v Synagóge Senec</t>
  </si>
  <si>
    <t>Stavebné práce - prestrešenie mikve v Synagóge Senec + zádržné</t>
  </si>
  <si>
    <t>Stavebné práce - rekonštrukcia exteriéru a prestrešenie mikve v Synagóge Senec + zádržné</t>
  </si>
  <si>
    <t>Dohoda o urovnaní - Rekonštrukcia NKP Synagóga v Senci, novostavba infopavilónu a úprava areálu / dohoda o urovnaní</t>
  </si>
  <si>
    <t>Divadlo ARÉNA, Viedenská cesta 10 Bratislava</t>
  </si>
  <si>
    <t>Elevácia pod divadelné stoličky do experimentálnej sály divadla Arény</t>
  </si>
  <si>
    <t xml:space="preserve">11 470,22 </t>
  </si>
  <si>
    <t>Zádržné - rekonštrukcia čističky odpadových vôd</t>
  </si>
  <si>
    <t>Osvetľovací systém na tvorbu svetelných efektov</t>
  </si>
  <si>
    <t>Akustika - posúdenie, návrh riešenia</t>
  </si>
  <si>
    <t>HIM - dymostroj / plazivý dym</t>
  </si>
  <si>
    <t>Elektrifikácia exteriéru areálu divadla</t>
  </si>
  <si>
    <t>Bratislavské bábkové divadlo, Dunajská 36 Bratislava</t>
  </si>
  <si>
    <t>Meranie a akustické posúdenie stien s návrhom protihlukového opatrenia</t>
  </si>
  <si>
    <t>Malokarpatská knižnica v Pezinku, Holubyho 5 Pezinok</t>
  </si>
  <si>
    <t>Projektová dokumentácia a inžiniering - rekonštrukcia oddelenia dospelých</t>
  </si>
  <si>
    <t xml:space="preserve">Stavebný dozor - rekonštrukcia oddelenia dospelých </t>
  </si>
  <si>
    <t>Stavebné práce - rekonštrukcia oddelenia dospelých + zádržné</t>
  </si>
  <si>
    <t>Sociálne zabezpečenie</t>
  </si>
  <si>
    <t>DSS a zariadenie pre seniorov Kaštieľ, Hlavná 13 Stupava</t>
  </si>
  <si>
    <t>Modernizácia nákladného výťahu + zádržné</t>
  </si>
  <si>
    <t>Stavebný dozor - modernizácia nákladného výťahu</t>
  </si>
  <si>
    <t>Zádržné - Stavebné práce / Pamiatková obnova kaštieľa, rekonštrukcia vstupného mostíka</t>
  </si>
  <si>
    <t>Projektová dokumentácia a inžiniering - sanácia Kaštieľa po povodni</t>
  </si>
  <si>
    <t>Stavebný dozor - sanácia Kaštieľa po povodni</t>
  </si>
  <si>
    <t>Stavebné práce - sanácia Kaštieľa po povodni</t>
  </si>
  <si>
    <t>DSS a ZpS Rača, Pri vinohradoch 267, Podbrezovská 28, Strelkova 32 Bratislava</t>
  </si>
  <si>
    <t>Stavebné práce - zhotovenie EPS - elektronický požiarny systém na objekte Podbrezovská + zádržné</t>
  </si>
  <si>
    <t>Projektová dokumentácia a inžiniering - Rekonštrukcia kotolne, meranie a regulácia</t>
  </si>
  <si>
    <t>Stavebný dozor - Rekonštrukcia kotolne, meranie a regulácia</t>
  </si>
  <si>
    <t>Stavebné práce - Rekonštrukcia kotolne, meranie a regulácia</t>
  </si>
  <si>
    <t>Projektová dokumentácia a inžiniering - evakuačný výťah</t>
  </si>
  <si>
    <t>Stavebný dozor - evakuačný výťah</t>
  </si>
  <si>
    <t>Stavebné práce - evakuačný výťah</t>
  </si>
  <si>
    <t>Dodávka a montáž diesel agregátu</t>
  </si>
  <si>
    <t>Zakúpenie motorového vozidla</t>
  </si>
  <si>
    <t>Projektová dokumentácia - DI / DSS Strelkova - projekt skutočného vyhotovenia, kolaudácia</t>
  </si>
  <si>
    <t>Gaudeamus - zariadenie komunitnej rehabilitácie,  Mokrohájska 3 Bratislava</t>
  </si>
  <si>
    <t>Projektová dokumentácia a inžiniering - Rekonštrukcia bloku B (štúdiu zabezpečuje OSP)</t>
  </si>
  <si>
    <t>Stavebný dozor - Rekonštrukcia bloku B</t>
  </si>
  <si>
    <t>Stavebné práce - Rekonštrukcia bloku B</t>
  </si>
  <si>
    <t>DSS pre deti a dospelých, Javorinská 7a, Bratislava</t>
  </si>
  <si>
    <t>Zádržné - rekonštrukcia kuchyne a chodby</t>
  </si>
  <si>
    <t>Stavebný rozpočet a výkaz výmer - rekonštrukcia tried na Javorinskej a sociálnych zariadení a chodby na Ľubinskej ul.</t>
  </si>
  <si>
    <t>Stavebné práce - rekonštrukcia tried na Javorinskej a sociálnych zariadení a chodby na Ľubinskej ul.</t>
  </si>
  <si>
    <t>DSS pre dospelých, SNP 38 Báhoň</t>
  </si>
  <si>
    <t>Signalizácia B1 - doplnenie jestvujúceho systému</t>
  </si>
  <si>
    <t xml:space="preserve">16 895,71 </t>
  </si>
  <si>
    <t>Kamerový systém v interiéri</t>
  </si>
  <si>
    <t>Asanácia schátraných hospodárskych budov</t>
  </si>
  <si>
    <t>Stavebné práce - vnútorné oplotenie areálu</t>
  </si>
  <si>
    <t>DSS pre deti a dospelých INTEGRA, Tylova 21, Bratislava</t>
  </si>
  <si>
    <t>Projektová dokumentácia a inžiniering - rekonštrukcia areálu</t>
  </si>
  <si>
    <t>Stavebný dozor - rekonštrukcia areálu</t>
  </si>
  <si>
    <t>Stavebné práce - rekonštrukcia areálu + zádržné</t>
  </si>
  <si>
    <t>Stavebné práce - modernizácia hygienických zariadení (pavilón A, C), dokončovacie práce v exteriéri</t>
  </si>
  <si>
    <t>DSS prof. Karola Matulaya pre deti a dospelých Lipského 13, deteš.pr.: Ľ. Zúbka 6, Bratislava</t>
  </si>
  <si>
    <t>Rekonštrukcia elektronického zabezpečovacieho systému</t>
  </si>
  <si>
    <t>DSS pre dospelých a zariadenie podporovaného bývania Rozsutec, Furmanská 4, deteš.pr.: Hontianska 16, Bratislava</t>
  </si>
  <si>
    <t>Výroba a dodanie dreveného nábytku</t>
  </si>
  <si>
    <t>CSS MEREMA, Pri starom mlyne 1, deteš.pr.:Kráľová, Modra</t>
  </si>
  <si>
    <t>HIM - zakúpenie dreveného altánku</t>
  </si>
  <si>
    <t>Centrum sociálnych služieb Pod Karpatmi, Hrnčiarska 37, Pezinok</t>
  </si>
  <si>
    <t xml:space="preserve">Stavebné práce - rekonštrukcia sociálnych zariadení + zádržné    </t>
  </si>
  <si>
    <t>Zameranie a rozpočet na úpravu priestorov / Hrnčiarska 35</t>
  </si>
  <si>
    <t>Úprava terénu - Hrnčiarska 35</t>
  </si>
  <si>
    <t>Projektová dokumentácia a inžiniering - rekonštrukcia priestorov pre potreby sociálneho odboru</t>
  </si>
  <si>
    <t>Stavebný dozor -  rekonštrukcia priestorov pre potreby sociálneho odboru</t>
  </si>
  <si>
    <t>Stavebné práce -  rekonštrukcia priestorov pre potreby sociálneho odboru</t>
  </si>
  <si>
    <t>DSS pre deti a dospelých Kampino, Haanova 36 - 38 Bratislava</t>
  </si>
  <si>
    <t>Stavebné práce - rekonštrukcia sociálnych zariadení, vybudovanie parkoviska</t>
  </si>
  <si>
    <t>Zariadenie sociálnych služieb a rehabilitačné stredisko ROSA, Dúbravská cesta 1 Bratislava</t>
  </si>
  <si>
    <t>Dodávka a montáž exteriérových žalúzií v budove E</t>
  </si>
  <si>
    <t>Klimatizácia v budove G a E</t>
  </si>
  <si>
    <t>Vzdelávanie</t>
  </si>
  <si>
    <t>Gymnázium A. Einsteina, Einsteinova 35 Bratislava</t>
  </si>
  <si>
    <t>Projektová dokumentácia a inžiniering - rekonštrukcia športového ihriska</t>
  </si>
  <si>
    <t>HIM - zakúpenie a inštalácia zariadení do školskej kuchyne</t>
  </si>
  <si>
    <t>Gymnázium, Hubeného 23 Bratislava</t>
  </si>
  <si>
    <t>Projektová dokumentácia a inžiniering - vybudovanie ihriska a bežeckej dráhy</t>
  </si>
  <si>
    <t>Gymnázium L. Novomeského, Tomášikova 2 Bratislava</t>
  </si>
  <si>
    <t>Zádržné - rekonštrukcia sociálnych zariadení a rozšírenie dverí učební</t>
  </si>
  <si>
    <t>Stavebné práce - vybudovanie rampy a zdvíhacej plošiny (dotácia)</t>
  </si>
  <si>
    <t xml:space="preserve">Debarierizácia školy + výťah (výzva z MŠVVaŠ SR: 180 000,- Eur dotácia, a 50 000,- Eur BSK)  </t>
  </si>
  <si>
    <t>?</t>
  </si>
  <si>
    <t>Modernizácia vykurovania - obehové čerpadlá</t>
  </si>
  <si>
    <t>Gymnázium Ivana Horvátha, Ivana Horvátha 14 Bratislava</t>
  </si>
  <si>
    <t>Modernizácia osvetlenia v školskej telocvični</t>
  </si>
  <si>
    <t>Modernizácia zabezpečovacieho systému</t>
  </si>
  <si>
    <t>Spojená škola, Tokajícka 24, Bratislava</t>
  </si>
  <si>
    <t>Gymnázium, Ulica 1. Mája Malacky</t>
  </si>
  <si>
    <t>Zádržné - rekonštrukcia elektroinštalácie v pavilóne A</t>
  </si>
  <si>
    <t>HIM - zakúpenie zariadení do školskej kuchyne</t>
  </si>
  <si>
    <t>Úprava parkovacieho terénu</t>
  </si>
  <si>
    <t>Gymnázium Karola Štúra, Nám. Slobody 5 Modra</t>
  </si>
  <si>
    <t>Úprava vnútorného schodiska do budovy školy, úprava vstupu do učebne</t>
  </si>
  <si>
    <t>Gymnázium, Senecká 2 Pezinok</t>
  </si>
  <si>
    <t>Projektová dokumentácia a inžiniering - revitalizácia športového areálu</t>
  </si>
  <si>
    <t>ZŠ a gymnázium a vyuč. jaz. maď., Dunajská 13 Bratislava</t>
  </si>
  <si>
    <t>Projektová dokumentácia a inžiniering - komplexnej rekonštrukcie školy + zádržné z DSP a RP</t>
  </si>
  <si>
    <t xml:space="preserve">Stavebný dozor - komplexnej rekonštrukcie školy </t>
  </si>
  <si>
    <t>Stavebné práce - komplexnej rekonštrukcie školy + zádržné</t>
  </si>
  <si>
    <t>Projektová dokumentácia a inžiniering - Rekonštrukcia strechy, bytu a nádvoria</t>
  </si>
  <si>
    <t>Stavebné práce - Rekonštrukcia strechy, bytu a nádvoria</t>
  </si>
  <si>
    <t>Inžinierskogeologický a hydrogeologický prieskum, výškopis a polohopis sietí</t>
  </si>
  <si>
    <t>Gymnázium  A. Bernoláka, Lichnerova 69 Senec</t>
  </si>
  <si>
    <t>Stavebné práce - Rekonštrukcia areálu školy</t>
  </si>
  <si>
    <t>Úprava sociálnych zariadení a učební, rozšírenie školskej jedálne</t>
  </si>
  <si>
    <t>Škola pre mimor. nadané deti a Gymnázium, Teplická 7, Bratislava</t>
  </si>
  <si>
    <t>Stavebné práce - rekonštrukcia telocvične / zádržné</t>
  </si>
  <si>
    <t>Stavebné práce - rekonštrukcia telocvične / dokončovacie práce</t>
  </si>
  <si>
    <t>Tanečné konzervatórium Evy Jaczovej, Gorazdova 20 Bratislava</t>
  </si>
  <si>
    <t>Pripojenie technológie kotolne na uzemnenie</t>
  </si>
  <si>
    <t>Modernizácia vykurovania - vykurovacie telesá</t>
  </si>
  <si>
    <t>Konzervatórium, Tolstého 11 Bratislava</t>
  </si>
  <si>
    <t>Projektová dokumentácia a inžiniering - Rekonštrukcia strechy a drevených stropov</t>
  </si>
  <si>
    <t>Stavebný dozor - Rekonštrukcia strechy a drevených stropov</t>
  </si>
  <si>
    <t>Stavebné práce - Rekonštrukcia strechy a drevených stropov</t>
  </si>
  <si>
    <t>Zádržné - prepojenie kotolní</t>
  </si>
  <si>
    <t>Modernizácia osvetlenia</t>
  </si>
  <si>
    <t>Spojená škola, Pankúchova 6, Bratislava</t>
  </si>
  <si>
    <t>Projektová dokumentácia - elekroinštalácia (presun na OSUR)</t>
  </si>
  <si>
    <t>Stavebné práce - Hydroizolácia učební na 1. PP</t>
  </si>
  <si>
    <t>Spojená škola, Ul. SNP 30 Ivanka pri Dunaji (Bernolákovo)</t>
  </si>
  <si>
    <t>Projektová dokumentácia a inžiniering - rekonštrukcia kotolne v Bernolákove + zádržné z PRS</t>
  </si>
  <si>
    <t xml:space="preserve">Stavebný dozor - rekonštrukcia kotolne v Bernolákove </t>
  </si>
  <si>
    <t>Stavebné práce - rekonštrukcia kotolne v Bernolákove + zádržné</t>
  </si>
  <si>
    <t>Projektová dokumentácia a inžiniering - rekonštrukcia internátu v Bernolákove + zádržné z DSP a RP</t>
  </si>
  <si>
    <t xml:space="preserve">Stavebný dozor - rekonštrukcia internátu v Bernolákove </t>
  </si>
  <si>
    <t>Stavebné práce - rekonštrukcia internátu v Bernolákove + zádržné</t>
  </si>
  <si>
    <t>Projekt interiéru internátnej izby v Bernolákove</t>
  </si>
  <si>
    <t>Stavebné práce - rekonštrukcia spoločenskej miestnosti</t>
  </si>
  <si>
    <t>Spojená škola, Myslenická 1 Pezinok</t>
  </si>
  <si>
    <t>Projektová dokumentácia a inžiniering - Rekonštrukcia budovy školy, kuchyne a jedálne na Komenského ul.</t>
  </si>
  <si>
    <t>Stavebný dozor - Rekonštrukcia budovy školy, kuchyne a jedálne na Komenského ul.</t>
  </si>
  <si>
    <t>Stavebné práce - Rekonštrukcia budovy školy, kuchyne a jedálne na Komenského ul.</t>
  </si>
  <si>
    <t>Projektová dokumentácia a inžiniering - Búracie práce objektu dielní na Komenského ul.</t>
  </si>
  <si>
    <t>Stavebný dozor - Búracie práce objektu dielní na Komenského ul.</t>
  </si>
  <si>
    <t>SPŠ elektrotechnická, Zochova 9 Bratislava</t>
  </si>
  <si>
    <t>Projektové práce a inžiniering - obnova fasády budovy školy, vypracovanie reštaurátorskej dokumentácie NKP</t>
  </si>
  <si>
    <t>Stavebný dozor - obnova fasády budovy školy / oprava plotu celého areálu školy NKP</t>
  </si>
  <si>
    <t xml:space="preserve">Stavebné práce - obnova fasády budovy školy / oprava plotu celého areálu školy NKP + zádržné  </t>
  </si>
  <si>
    <t>SPŠ elektrotechnická, Hálova 16 Bratislava</t>
  </si>
  <si>
    <t>Projektová dokumentácia a inžiniering - Rekonštrukcia priestorov kuchyne a skladov</t>
  </si>
  <si>
    <t>Stavebný dozor - Rekonštrukcia priestorov kuchyne a skladov</t>
  </si>
  <si>
    <t>Stavebné práce - Rekonštrukcia priestorov kuchyne a skladov</t>
  </si>
  <si>
    <t>SPŠ stavebná a geodetická, Drieňová 35 Bratislava</t>
  </si>
  <si>
    <t>Projektová dokumentácia a inžiniering - revitalizácia športového ihriska</t>
  </si>
  <si>
    <t>Stavebný dozor - revitalizácia športového ihriska</t>
  </si>
  <si>
    <t>Stavebné práce - revitalizácia športového ihriska + zádržné</t>
  </si>
  <si>
    <t>Stredná zdravotnícka škola, Záhradnícka 44 Bratislava</t>
  </si>
  <si>
    <t>Zádržné - stavebné práce / rekonštrukcia strechy</t>
  </si>
  <si>
    <t>Obchodná akadémia, Račianska 107 Bratislava</t>
  </si>
  <si>
    <t>HIM - dodanie a inštalácia bezpečnostného kamerového systému</t>
  </si>
  <si>
    <t>Školský internát, deteš. pracovisko Saratovská 26/B, Bratislava</t>
  </si>
  <si>
    <t>Projektová dokumentácia a inžiniering - rekonštrukcia internátu na Saratovskej</t>
  </si>
  <si>
    <t>Stav acie: zrušené</t>
  </si>
  <si>
    <t>Stavebný dozor - rekonštrukcia internátu na Saratovskej</t>
  </si>
  <si>
    <t>Stavebné práce - rekonštrukcia internátu na Saratovskej + zádržné</t>
  </si>
  <si>
    <t>Kompletná výmena 3 výťahov - modernizácia</t>
  </si>
  <si>
    <t>Stredná zdravotnícka škola, Strečnianska 20 Bratislava</t>
  </si>
  <si>
    <t>Projektová dokumentácia a inžiniering - modernizácia učební</t>
  </si>
  <si>
    <t>Stavebný dozor - modernizácia učební</t>
  </si>
  <si>
    <t>SOŠ automobilova a podnikania, Kysucká 14 Senec</t>
  </si>
  <si>
    <t>Stavebné práce - rekonštrukcia sklenených panelov v škole, sociálnych miestností a podlahy v dielňach</t>
  </si>
  <si>
    <t xml:space="preserve">SOŠ pedagogická, Bullova 2 Bratislava </t>
  </si>
  <si>
    <t>Vybavenie interiéru (nábytkom)</t>
  </si>
  <si>
    <t>Projektová dokumentácka a inžiniering - Rekonštrukcia priestorov pre sociálny odbor</t>
  </si>
  <si>
    <t>Stavebný dozor - Rekonštrukcia priestorov pre sociálny odbor</t>
  </si>
  <si>
    <t>Stavebné práce - Rekonštrukcia priestorov pre sociálny odbor</t>
  </si>
  <si>
    <t>Stavebné práce - Rekonštrukcia toaliet</t>
  </si>
  <si>
    <t>Vyplatenie zádržného - Modernizácia osvetlenia</t>
  </si>
  <si>
    <t>SOŠ Pedagogická (PaKA), Sokolská 6 Modra</t>
  </si>
  <si>
    <t>Úprava vstupnej cesty na pozemok školy a parkovacie státie</t>
  </si>
  <si>
    <t>Stavebné práce - zateplenie telocvične</t>
  </si>
  <si>
    <t>SOŠ masmediálnych a informačných štúdií, Kadnárova 7 Bratislava</t>
  </si>
  <si>
    <t>Stavebné práce - výmena schodiskovej sklenenej fasády</t>
  </si>
  <si>
    <t>SOŠ vinársko ovocinárska, Kostolná 3 Modra</t>
  </si>
  <si>
    <t>SOŠ beauty služieb, Račianska 105 Bratislava</t>
  </si>
  <si>
    <t>Projektová dokumentacia a inžiniering - Rekonštrukcia fasád</t>
  </si>
  <si>
    <t>Stavebné práce - Rekonštrukcia fasád</t>
  </si>
  <si>
    <t>Stavebný dozor - Rekonštrukcia fasád</t>
  </si>
  <si>
    <t>Stavebné práce - rekonštrukcia pavilónu prístavby / zádržné</t>
  </si>
  <si>
    <t>Stavebné práce - rekonštrukcia budovy školy / strechy, bleskozvod, učebne, kabinet, rozvádzače, dvere, rampa</t>
  </si>
  <si>
    <t>SOŠ informačných technológií, Hlinická 1 Bratislava</t>
  </si>
  <si>
    <t>Modernizácia osvetlenia / LED svietidlá a LED trubice</t>
  </si>
  <si>
    <t>Úhrada DPH za 12/2024 - rekonštrukcia izieb internátu</t>
  </si>
  <si>
    <t>Úprava státia a garáž</t>
  </si>
  <si>
    <t>Výmena osobného výťahu - modernizácia / školský internát</t>
  </si>
  <si>
    <t>Modernizácia ubytovacej časti internátu 2.NP vrátane elektroinštalácie</t>
  </si>
  <si>
    <t>Škola umeleckého priemyslu Josefa Vydru, Dúbravská cesta 11, Bratislava</t>
  </si>
  <si>
    <t>Rekonštrukcia toaliet v budove školy na 5. NP</t>
  </si>
  <si>
    <t>SOŠ technológií a remesiel, Ivanská cesta 21 Bratislava</t>
  </si>
  <si>
    <t>Stavebné práce - rekonštrukcia bloku č. 27 (spájanie škôl)</t>
  </si>
  <si>
    <t>SOŠ obchodu a služieb Samuela Jurkoviča, Sklenárova 1 Bratislava</t>
  </si>
  <si>
    <t>Stavebné práce - rekonštrukcia školníckeho bytu, vybúranie drevenej steny a nové dvere</t>
  </si>
  <si>
    <t>SOŠ polygrafická, Račianska 190 Bratislava</t>
  </si>
  <si>
    <t>Výmena radiátorových ventilov v objekte budovy teoretického vyučovania a realizácia riadiaceho systému</t>
  </si>
  <si>
    <t xml:space="preserve">44 961,37 </t>
  </si>
  <si>
    <t>Stavebné práce - Úprava priestorov suterénu</t>
  </si>
  <si>
    <t xml:space="preserve">2 029,50 </t>
  </si>
  <si>
    <t>Rozšírenie kamerového systému</t>
  </si>
  <si>
    <t>Stavebné práce - zateplenie budov</t>
  </si>
  <si>
    <t>Hotelová akadémia, Mikovíniho 1 Bratislava</t>
  </si>
  <si>
    <t>Organizácie v zriaďovatelskej pôsobnosti BSK</t>
  </si>
  <si>
    <t>Rekonštrukcia, modernizácie, naviac práce, neoprávnené výdavky</t>
  </si>
  <si>
    <t xml:space="preserve">Modernizácia osvetlenia na zariadeniach </t>
  </si>
  <si>
    <t xml:space="preserve">HIM pre organizácie </t>
  </si>
  <si>
    <t>Zodpovedný
referent BSK</t>
  </si>
  <si>
    <t>Okres</t>
  </si>
  <si>
    <t>Oblasť
nákladov</t>
  </si>
  <si>
    <t>Kategória
prác</t>
  </si>
  <si>
    <t>Kategória prác</t>
  </si>
  <si>
    <t>Stupeň priority</t>
  </si>
  <si>
    <t xml:space="preserve">Názov zariadenia </t>
  </si>
  <si>
    <t>Realizátor
akcie</t>
  </si>
  <si>
    <t>Kategória
výdavkov</t>
  </si>
  <si>
    <t>Indikácia stavu</t>
  </si>
  <si>
    <t>Zažiadané finančné prostriedky</t>
  </si>
  <si>
    <t>Druh OFD</t>
  </si>
  <si>
    <t>Neurčený</t>
  </si>
  <si>
    <t>Bratislava I Staré mesto</t>
  </si>
  <si>
    <t>Stavby a budovy</t>
  </si>
  <si>
    <t>Projektové práce</t>
  </si>
  <si>
    <t xml:space="preserve">Strecha </t>
  </si>
  <si>
    <t>Havária</t>
  </si>
  <si>
    <t>V réžii zariadenia</t>
  </si>
  <si>
    <t>Bežné</t>
  </si>
  <si>
    <t>Zásobník</t>
  </si>
  <si>
    <t>ÁNO</t>
  </si>
  <si>
    <t>OIČKVRO</t>
  </si>
  <si>
    <t>odb zdravotníctva</t>
  </si>
  <si>
    <t>Bratislava II Ružinov</t>
  </si>
  <si>
    <t>Zariadenie budov</t>
  </si>
  <si>
    <t>Stavebné práce</t>
  </si>
  <si>
    <t>strecha - strešná krytina</t>
  </si>
  <si>
    <t>Havarijný stav</t>
  </si>
  <si>
    <t>Gymnázium, Grösslingová 18 Bratislava</t>
  </si>
  <si>
    <t>V réžii BSK</t>
  </si>
  <si>
    <t>Kapitálové</t>
  </si>
  <si>
    <t>Investičný plán</t>
  </si>
  <si>
    <t xml:space="preserve">NIE </t>
  </si>
  <si>
    <t>OIČVÚRO</t>
  </si>
  <si>
    <t>odb sociálny</t>
  </si>
  <si>
    <t>Bratislava II Podunajské 
Biskupice</t>
  </si>
  <si>
    <t>Areál a okolie</t>
  </si>
  <si>
    <t>Rekonštrukcie a opravy</t>
  </si>
  <si>
    <t>dažďové žlaby a zvody</t>
  </si>
  <si>
    <t>Urgentný stav</t>
  </si>
  <si>
    <t>Gymnázium Jána Papánka, Vazovova 6 Bratislava</t>
  </si>
  <si>
    <t>Plán bežných výdavkov</t>
  </si>
  <si>
    <t>OIČKVPO</t>
  </si>
  <si>
    <t>Róbert Branderský</t>
  </si>
  <si>
    <t>Bratislava III Nové Mesto</t>
  </si>
  <si>
    <t>Výchovno - vzdelávací proces</t>
  </si>
  <si>
    <t>Montážne práce</t>
  </si>
  <si>
    <t>bleskozvodná sústava</t>
  </si>
  <si>
    <t>Potrebné</t>
  </si>
  <si>
    <t xml:space="preserve">Pozastavené </t>
  </si>
  <si>
    <t>OIČVÚPO</t>
  </si>
  <si>
    <t>Vladimír Vovolka</t>
  </si>
  <si>
    <t>Bratislava III Vajnory</t>
  </si>
  <si>
    <t>HIM</t>
  </si>
  <si>
    <t>Interiérové práce</t>
  </si>
  <si>
    <t>komíny</t>
  </si>
  <si>
    <t>Zišlo by sa</t>
  </si>
  <si>
    <t>Stredná športová škola, Ostredková 10 Bratislava</t>
  </si>
  <si>
    <t>Ukončený</t>
  </si>
  <si>
    <t>Stanislava Jokayová</t>
  </si>
  <si>
    <t>Bratislava III Rača</t>
  </si>
  <si>
    <t>Iné</t>
  </si>
  <si>
    <t>Technické zariadenia</t>
  </si>
  <si>
    <t>Fasáda</t>
  </si>
  <si>
    <t>keď budú disponibilné finančné prostriedky</t>
  </si>
  <si>
    <t>Ukončený, ostáva inžinierska činnosť</t>
  </si>
  <si>
    <t>Michal Gális</t>
  </si>
  <si>
    <t>Bratislava IV Lamač</t>
  </si>
  <si>
    <t>Zariadenie a vybavenie</t>
  </si>
  <si>
    <t>steny</t>
  </si>
  <si>
    <t>Ukončený, ostáva zádržné</t>
  </si>
  <si>
    <t>Branislav Kenešši</t>
  </si>
  <si>
    <t>Bratislava IV Dúbravka</t>
  </si>
  <si>
    <t>Revízie a kontroly</t>
  </si>
  <si>
    <t>zvislé dažďové zvody</t>
  </si>
  <si>
    <t>Miroslav Budzák</t>
  </si>
  <si>
    <t>Bratislava IV Záhorská Bystrica</t>
  </si>
  <si>
    <t>Záhradnícke práce</t>
  </si>
  <si>
    <t>okná + parapety</t>
  </si>
  <si>
    <t>Patrik Miškovský</t>
  </si>
  <si>
    <t>Bratislava IV Karlova Ves</t>
  </si>
  <si>
    <t>Likvidácia odpadu</t>
  </si>
  <si>
    <t>vstupné dvere</t>
  </si>
  <si>
    <t>odd kultúry</t>
  </si>
  <si>
    <t>Bratislava V Petržalka</t>
  </si>
  <si>
    <t>vstupné schody + zábradlie</t>
  </si>
  <si>
    <t>odd školstva</t>
  </si>
  <si>
    <t>Okres Senec</t>
  </si>
  <si>
    <t>osvetlenie vonkajšie</t>
  </si>
  <si>
    <t>Okres Malacky</t>
  </si>
  <si>
    <t>okapové chodníky</t>
  </si>
  <si>
    <t>Okres Pezinok</t>
  </si>
  <si>
    <t>Areál</t>
  </si>
  <si>
    <t xml:space="preserve">Bratislavský samosprávny kraj </t>
  </si>
  <si>
    <t>chodníky</t>
  </si>
  <si>
    <t>Škola pre mimor. nadané deti a Gymnázium, Skalicka 1, Bratislava</t>
  </si>
  <si>
    <t>cesty</t>
  </si>
  <si>
    <t>SPŠ strojnícka, Fajnorovo nábr. 5 Bratislava</t>
  </si>
  <si>
    <t>trávniky</t>
  </si>
  <si>
    <t>stromy a kríky</t>
  </si>
  <si>
    <t>SPŠ elektrotechnická, Karola Adlera 5 Bratislava</t>
  </si>
  <si>
    <t>oplotenie + vstupné brány</t>
  </si>
  <si>
    <t>osvetlenie areálu</t>
  </si>
  <si>
    <t>SPŠ dopravná, Kvačalova 20 Bratislava</t>
  </si>
  <si>
    <t>športoviská</t>
  </si>
  <si>
    <t>Vonkajšie prípojky</t>
  </si>
  <si>
    <t xml:space="preserve">Obchodná akadémia, Nevädzova 3 Bratislava      </t>
  </si>
  <si>
    <t>elektrina</t>
  </si>
  <si>
    <t>voda</t>
  </si>
  <si>
    <t>Obchodná akadémia, Dudova 4 Bratislava</t>
  </si>
  <si>
    <t>kanalizácie</t>
  </si>
  <si>
    <t>internet</t>
  </si>
  <si>
    <t>SOŠ chemická, Vlčie hrdlo 50 Bratislava</t>
  </si>
  <si>
    <t>telekomunikácie</t>
  </si>
  <si>
    <t>plyn</t>
  </si>
  <si>
    <t>Stredná odborná škola pedagogická, Bullova 2 Bratislava</t>
  </si>
  <si>
    <t>teplovod</t>
  </si>
  <si>
    <t>Technické zariadenia budov</t>
  </si>
  <si>
    <t>SOŠ podnikania, Strečnianska 20 Bratislava</t>
  </si>
  <si>
    <t>rozvody studenej vody - ležaté</t>
  </si>
  <si>
    <t>rozvody studenej vody - zvislé</t>
  </si>
  <si>
    <t>rozvod teplej vody - ležatý</t>
  </si>
  <si>
    <t>rozvod teplej vody - zvislý</t>
  </si>
  <si>
    <t>rozvod splaškovej kanalizácie - ležatý vonkajší</t>
  </si>
  <si>
    <t>rozvod splaškovej kanalizácie - ležatý vnútorný</t>
  </si>
  <si>
    <t xml:space="preserve">SOŠ dopravná, Kvačalova 20 Bratislava </t>
  </si>
  <si>
    <t>rozvod splaškovej kanalizácie - zvislý vnútorný</t>
  </si>
  <si>
    <t>Škola umeleckého priemyslu, Sklenárova 7, Bratislava</t>
  </si>
  <si>
    <t>rozvod chemickej kanalizácie</t>
  </si>
  <si>
    <t>rozvod splaškovej kanalizácie z kuchyne + lapol (prevádzkový poriadok)</t>
  </si>
  <si>
    <t>odlučovač ropných látok</t>
  </si>
  <si>
    <t>SOŠ polygrafická, Račianska 190 Bratislava (Internát)</t>
  </si>
  <si>
    <t>elektroinštalácia - rozvod zásuvkový</t>
  </si>
  <si>
    <t xml:space="preserve">Spojenej školy, Bratislavská 44, Malinovo </t>
  </si>
  <si>
    <t>elektroinštalácia - rozvod k svietidlám</t>
  </si>
  <si>
    <t>elektroinštalačné rozvodné skrine</t>
  </si>
  <si>
    <t>rozvody slaboprúdu - rozhlas</t>
  </si>
  <si>
    <t>SOŠ gastronómie a hotelových služieb, Farského 9 Bratislava</t>
  </si>
  <si>
    <t>rozvody slaboprúdu - počítačové rozvody</t>
  </si>
  <si>
    <t>rozvody slaboprúdu - zabezpečovacie rozvody</t>
  </si>
  <si>
    <t>SOŠ kaderníctva a vizážistiky, Svätoplukova 2 Bratislava</t>
  </si>
  <si>
    <t>rozvody internetovej siete</t>
  </si>
  <si>
    <t>rozvody slaboprúdu - WIFI</t>
  </si>
  <si>
    <t>SOŠ elektrotechnická, Rybničná 59 Bratislava</t>
  </si>
  <si>
    <t>sytém rozvodov kúrenia - ležaté</t>
  </si>
  <si>
    <t>SOŠ hotelových služieb a obchodu, Na pántoch 9 Bratislava</t>
  </si>
  <si>
    <t>sytém rozvodov kúrenia - zvislé</t>
  </si>
  <si>
    <t>kotolňa - technológia</t>
  </si>
  <si>
    <t>SOŠ technická, Vranovská 4 Bratislava</t>
  </si>
  <si>
    <t>výmenička tepla - technológia</t>
  </si>
  <si>
    <t>systém klimatizácie</t>
  </si>
  <si>
    <t>systém vzduchtechniky</t>
  </si>
  <si>
    <t>Konzervatórium, el. pracovisko Konventná 4 Bratislava</t>
  </si>
  <si>
    <t>Vnútro budovy stavebná časť</t>
  </si>
  <si>
    <t>omietky</t>
  </si>
  <si>
    <t>Jazyková škola, Palisády 38, Bratislava</t>
  </si>
  <si>
    <t>maľby + nátery</t>
  </si>
  <si>
    <t>Jazyková škola, el. pracovisko Vazovová 6 Bratislava</t>
  </si>
  <si>
    <t>obklady stien</t>
  </si>
  <si>
    <t>Školský internát, Trnavská cesta 2, Bratislava</t>
  </si>
  <si>
    <t>podlahy</t>
  </si>
  <si>
    <t>dvere</t>
  </si>
  <si>
    <t>Spojenej školy s vyučovacím jazykom maďarským , Lichnerova 71 Senec</t>
  </si>
  <si>
    <t>stropné podhľady</t>
  </si>
  <si>
    <t>svietidlá</t>
  </si>
  <si>
    <t xml:space="preserve">Spojená škola, Ul. SNP 30 Ivanka pri Dunaji </t>
  </si>
  <si>
    <t>schody + zábradlia</t>
  </si>
  <si>
    <t>sociálne miestnosti</t>
  </si>
  <si>
    <t>DSS pre deti a dospelých, Javorinská 7a, deteš.pr.: Ľubinská 5, Bratislava</t>
  </si>
  <si>
    <t>telocvične</t>
  </si>
  <si>
    <t>Centrum sociálnych služieb Sibírka, Sibírska 69 Bratislava</t>
  </si>
  <si>
    <t>internátne izby</t>
  </si>
  <si>
    <t>jedálne</t>
  </si>
  <si>
    <t>DSS a zariadenie pre seniorov Rača, Pri vinohradoch 267, Podbrezovská 28, Strelkova 32 Bratislava</t>
  </si>
  <si>
    <t>kuchyne</t>
  </si>
  <si>
    <t>Požiarna ochrana</t>
  </si>
  <si>
    <t>viesť požiarnu knihu</t>
  </si>
  <si>
    <t>požiarny poriadok - sklad horľavín</t>
  </si>
  <si>
    <t>požiarne uzávery</t>
  </si>
  <si>
    <t>požiarne zabezpečovacie systémy</t>
  </si>
  <si>
    <t>rozvod požiarnej vody</t>
  </si>
  <si>
    <t>Zariadenie sociálnych služieb Pod hradom, Plavecké Podhradie 19</t>
  </si>
  <si>
    <t>ručné hasiace prístroje</t>
  </si>
  <si>
    <t>BOZP pri prevádzke</t>
  </si>
  <si>
    <t>DSS Hestia, Jesenského 12 Pezinok</t>
  </si>
  <si>
    <t>výstražný systém Zákaz fajčenia v budovách</t>
  </si>
  <si>
    <t>lekárničky</t>
  </si>
  <si>
    <t>povinnosti použivateľov kopírovacieho stroja</t>
  </si>
  <si>
    <t>Občianské združenie šanca pre nechcených, Jadranská 34 Bratislava</t>
  </si>
  <si>
    <t>povinnosti použivateľov skartovacieho stroja</t>
  </si>
  <si>
    <r>
      <t xml:space="preserve">Divadlo ASTORKA Korzo´ 90, Suché Mýto 17, </t>
    </r>
    <r>
      <rPr>
        <sz val="11"/>
        <rFont val="Arial"/>
        <family val="2"/>
      </rPr>
      <t>div.sála : Nám. SNP. č. 33, administr.: Nám.SNP 12, Bratislava</t>
    </r>
  </si>
  <si>
    <t>povinnosti použivateľov varičov</t>
  </si>
  <si>
    <t>povinnosti použivateľov mikrovlnnej rúry</t>
  </si>
  <si>
    <t>povinnosti použivateľov rýchlovarnej kanvice</t>
  </si>
  <si>
    <t>Divadlo LUDUS, Jozefská 19, Bratislava</t>
  </si>
  <si>
    <t>prevádzkový predpis na zaistenie BOZP činnosti v administratíve</t>
  </si>
  <si>
    <t>Malokarpatské osvetové stredisko Modra, Horná 20 Modra</t>
  </si>
  <si>
    <t>Objektová bezpečnosť</t>
  </si>
  <si>
    <t>kamerový systém pre priestory prístupné verejnosti</t>
  </si>
  <si>
    <t xml:space="preserve">Múzeum F. Kostku Stupava </t>
  </si>
  <si>
    <t>kamerový systém pre priestory neprístupné verejnosti</t>
  </si>
  <si>
    <t>špecifikácia umiestnenia bezpečnostných kamier a snímaných priestorov</t>
  </si>
  <si>
    <t>bezpečnostný projekt k informačnému systému Kamerový systém</t>
  </si>
  <si>
    <t>Všetky revízie</t>
  </si>
  <si>
    <t>elektroinštalácie</t>
  </si>
  <si>
    <t>Zdravotné stredisko Rovnianková, Petržalka</t>
  </si>
  <si>
    <t>el. spotrebičov</t>
  </si>
  <si>
    <t>el. ručného náradia</t>
  </si>
  <si>
    <t>Obchvat Malokarpatského regiónu Sv. Jur-PK-Modra</t>
  </si>
  <si>
    <t>el.zariadenia pracovného stroja</t>
  </si>
  <si>
    <t>trafostanice</t>
  </si>
  <si>
    <t>bleskozvodnej sústavy</t>
  </si>
  <si>
    <t>zdvíhacích zariadení</t>
  </si>
  <si>
    <t>výťahov</t>
  </si>
  <si>
    <t>kotolne</t>
  </si>
  <si>
    <t>dymovodu</t>
  </si>
  <si>
    <t>teplovodného kotla</t>
  </si>
  <si>
    <t>tlakovej nádoby</t>
  </si>
  <si>
    <t>plynového spotrebiča</t>
  </si>
  <si>
    <t>regulačnej stanice plynu</t>
  </si>
  <si>
    <t>Ostatné</t>
  </si>
  <si>
    <t>čistiace práce</t>
  </si>
  <si>
    <t>deratizačné opatrenia</t>
  </si>
  <si>
    <t>dezinfekcie</t>
  </si>
  <si>
    <t>nákup vychovno-vzdelávacich pomôcok</t>
  </si>
  <si>
    <t>nákup drobného majetku</t>
  </si>
  <si>
    <t>iné</t>
  </si>
  <si>
    <r>
      <t>Zásobník akcií do  investičného plánu 2018-2020</t>
    </r>
    <r>
      <rPr>
        <b/>
        <sz val="36"/>
        <color theme="1"/>
        <rFont val="Arial"/>
        <family val="2"/>
        <charset val="238"/>
      </rPr>
      <t xml:space="preserve">
</t>
    </r>
  </si>
  <si>
    <t>2018-2020</t>
  </si>
  <si>
    <t xml:space="preserve">Celkové výdavky </t>
  </si>
  <si>
    <t>Čerpané v roku 2017</t>
  </si>
  <si>
    <t>Výdavky</t>
  </si>
  <si>
    <t>Priority</t>
  </si>
  <si>
    <t>SPOLU</t>
  </si>
  <si>
    <t xml:space="preserve">p.č. </t>
  </si>
  <si>
    <t>Akčný plán</t>
  </si>
  <si>
    <t xml:space="preserve">Verejný obstarávateľ </t>
  </si>
  <si>
    <t xml:space="preserve">Názov projektu </t>
  </si>
  <si>
    <t>Stav projektu</t>
  </si>
  <si>
    <t>Prvok</t>
  </si>
  <si>
    <t>Zdravotníctvo  -   OZ</t>
  </si>
  <si>
    <t>Nemocnica Malacky</t>
  </si>
  <si>
    <t>Stavebné práce - zateplenie Nemocnice s poliklinikou</t>
  </si>
  <si>
    <t>VO vysúťažené</t>
  </si>
  <si>
    <t>3.3.3.</t>
  </si>
  <si>
    <t>ZDRAVOTNÍCTO SPOLU:</t>
  </si>
  <si>
    <t>Kultúra a cestovný ruch -  OCRaK</t>
  </si>
  <si>
    <t xml:space="preserve">Bratislavské bábkové divadlo </t>
  </si>
  <si>
    <t xml:space="preserve">Inžiniering </t>
  </si>
  <si>
    <t>OCRaK_11</t>
  </si>
  <si>
    <t>Synagóga Senec</t>
  </si>
  <si>
    <t>Realizácia vybavenia interieru (mobiliár)</t>
  </si>
  <si>
    <t>Vyhotovená projektová dokumentácia</t>
  </si>
  <si>
    <t>Divadlo Ludus</t>
  </si>
  <si>
    <t>Stavebné práce, rekonštrukcia objektu</t>
  </si>
  <si>
    <t>MOS Modra</t>
  </si>
  <si>
    <t>Informačno - komunikačná technológia do kaštieľa v Modre</t>
  </si>
  <si>
    <t>OCRaK_27</t>
  </si>
  <si>
    <t>Projektová dokumentácia vybudovania expozitúry kreatívneho centra</t>
  </si>
  <si>
    <t>OCRaK_7</t>
  </si>
  <si>
    <t>Malokarpatská knižnica v Pezinku</t>
  </si>
  <si>
    <t xml:space="preserve">RFID bezpečnostná brána a 2 pracovné stanice, digitálny asistent so softvérom </t>
  </si>
  <si>
    <t>Projektová dokumentácia rekonštrukcie budovy</t>
  </si>
  <si>
    <t>Modernizácia IT sieti (kabeláž, dodávka, montáž, server, softvéry a záložné zdroje)</t>
  </si>
  <si>
    <t>Odvlhčenie a sanácia budovy</t>
  </si>
  <si>
    <t>OCRaK_30</t>
  </si>
  <si>
    <t xml:space="preserve">Stavebné práce - Vynohradnícka cyklocesta </t>
  </si>
  <si>
    <t xml:space="preserve">Stavebné práce - Bike park 2 </t>
  </si>
  <si>
    <t>Materiálno technické vybavenie (kultúrnych zariadení)</t>
  </si>
  <si>
    <t>KULTÚRA A CESTOVNÝ RUCH SPOLU:</t>
  </si>
  <si>
    <t>Sociálne služby  -  OSV</t>
  </si>
  <si>
    <t xml:space="preserve">DSS Rozsutec </t>
  </si>
  <si>
    <t>Stavebné práce - prestavba starej kotolne na tvorivú remeselnú dielňu</t>
  </si>
  <si>
    <t>Projektové práce a inžiniering - vybudovanie parkoviska s oplotením a okrasná škôlka</t>
  </si>
  <si>
    <t>Stavebné práce - vybudovanie parkoviska s oplotením a okrasná školka</t>
  </si>
  <si>
    <t>DSS a ZPS Hrnčiarska, Pezinok</t>
  </si>
  <si>
    <t>Projektové práce  a inžiniering, zateplenia objektov DSS a ZPS</t>
  </si>
  <si>
    <t>Stavebné práce - realizácia zateplenia objektov DSS a ZPS</t>
  </si>
  <si>
    <t>DSS Plavecké Podhradie</t>
  </si>
  <si>
    <t>Projektové práce a inžiniering, vybudovania spojovacej chodby medzi ubytovňou a jedálňou</t>
  </si>
  <si>
    <t>Stavebné práce - vybudovanie spojovacej chodby medzi ubytovňou a jedálňou</t>
  </si>
  <si>
    <t>DSS Kampino</t>
  </si>
  <si>
    <t xml:space="preserve">Projektové práce a inžiniering - zateplenia fasády a strechy, vyregulovanie systému UK </t>
  </si>
  <si>
    <t xml:space="preserve">Stavebné práce - zateplenie fasády a strechy, vyregulovanie systému UK </t>
  </si>
  <si>
    <t>ZKR Gaudeámus</t>
  </si>
  <si>
    <t>Projektové práce a inžiniering, prístupové cesty a parkovisko</t>
  </si>
  <si>
    <t>Stavebné práce - prístupové cesty a parkovisko</t>
  </si>
  <si>
    <t>Projektové práce a inžiniering, opravy statických porúch bazénov</t>
  </si>
  <si>
    <t>Stavebné práce na opravách statických porúch bazénov</t>
  </si>
  <si>
    <t>DSS Rosa</t>
  </si>
  <si>
    <t>Projektové práce a inžiniering, nová kotolňa a trafo stanica</t>
  </si>
  <si>
    <t>Stavebné práce - vybudovanie novej kotolne a trafo stanice</t>
  </si>
  <si>
    <t>Projektové práce a inžiniering, zateplenie fasád a strechy, vyregulovanie systému UK</t>
  </si>
  <si>
    <t>Stavebné práce - zateplenie fasád a strechy, vyregulovanie systému UK</t>
  </si>
  <si>
    <t>DSS  INTEGRA</t>
  </si>
  <si>
    <t>Stavebné práce - zateplenie strechy a fasády zariadenia</t>
  </si>
  <si>
    <t>Pripravené na realizáciu</t>
  </si>
  <si>
    <t xml:space="preserve">Stavebné práce - rekonštrukcia kuchyne </t>
  </si>
  <si>
    <t>DSS Javorinská</t>
  </si>
  <si>
    <t>Projektové práce a inžiniering,  zateplenia objektu na Javorinskej a Lubianskej</t>
  </si>
  <si>
    <t>Stavebné práce - zateplenie objektu na Javorinskej a Lubianskej</t>
  </si>
  <si>
    <t>Centrum socialnych služieb - Dúbravka</t>
  </si>
  <si>
    <t>Stavebné práce - dostavba evakuačného výťahu</t>
  </si>
  <si>
    <t>DSS pre dospelých Báhoň</t>
  </si>
  <si>
    <t>Stavebné práce - demolácia objektu sušiarne</t>
  </si>
  <si>
    <t xml:space="preserve">Jestvujúce právoplatné rozhodnutie o demolácií mestom </t>
  </si>
  <si>
    <t>Projektové práce a inžiniering, výstavby nového evakuačného výťahu</t>
  </si>
  <si>
    <t>DSS pre dospelých, Báhoň</t>
  </si>
  <si>
    <t>Stavebné práce - výstavba nového evakuačného výťahu</t>
  </si>
  <si>
    <t>Projektové práce a inžiniering,debarierizácie dvora</t>
  </si>
  <si>
    <t>Stavebné práce - debarierizácia dvora</t>
  </si>
  <si>
    <t xml:space="preserve">SOCIÁLNE SLUŽBY </t>
  </si>
  <si>
    <t>SOCIÁLNE SLUŽBY</t>
  </si>
  <si>
    <t>SOCIÁLNE SLUŽBY SPOLU:</t>
  </si>
  <si>
    <t>Vzdelávanie  - OŠMaŠ</t>
  </si>
  <si>
    <t>Obchodná akadémia, Račianska 107</t>
  </si>
  <si>
    <t>Projektové práce a inžiniering - realizácia zateplenia celej školy</t>
  </si>
  <si>
    <t>Stavebné práce, zateplenia celej školy</t>
  </si>
  <si>
    <t>SOŠ chemická, Vlčie hrdlo</t>
  </si>
  <si>
    <t>Stavebné práce -prestavba výrobnej haly na telocvičňu</t>
  </si>
  <si>
    <t>SOŠ vinársko-ovocinárska, Modra</t>
  </si>
  <si>
    <t>Stavebné práce - rekonštrukcia objektu pálenice</t>
  </si>
  <si>
    <t>Gymnázium A. Bernoláka, Senec</t>
  </si>
  <si>
    <t>Vybudovanie vzduchotechniky v kuchyni</t>
  </si>
  <si>
    <t>Stavebné práce - zateplenie budovy školy (dofinancovanie)</t>
  </si>
  <si>
    <t>Zahájenie stavených prác 10/2017</t>
  </si>
  <si>
    <t>Obchodná akadémia, Myslenická Pezinok</t>
  </si>
  <si>
    <t>Projektové práce a inžiniering - zateplenia celej školy</t>
  </si>
  <si>
    <t>Stavebné práce - zateplenie celej školy</t>
  </si>
  <si>
    <t>SOŠZ G. Čejku</t>
  </si>
  <si>
    <t>Projektové práce a inžiniering -  vybudovanie strediska odbornej praxe</t>
  </si>
  <si>
    <t>Stavebné práce -  strediska odbornej praxe</t>
  </si>
  <si>
    <t>Gymnázium A. Einsteina</t>
  </si>
  <si>
    <t>Stavebné práce - rekonštrukcia a modernizácia športového areálu</t>
  </si>
  <si>
    <t>Hotová projektová dokumentácia</t>
  </si>
  <si>
    <t>Stavebné práce, realizácia opravy fasád a vybudovanie hydroizolácií</t>
  </si>
  <si>
    <t>SOŠ pedagogická,  Bratislava</t>
  </si>
  <si>
    <t xml:space="preserve">Projektové práce a inžiniering zateplenia fasády a strechy, vyregulovanie systému UK </t>
  </si>
  <si>
    <t xml:space="preserve">Stavebné práce -zateplenie fasády a strechy, vyregulovanie systému UK </t>
  </si>
  <si>
    <t xml:space="preserve">Športové gymnázium </t>
  </si>
  <si>
    <t xml:space="preserve">Stavebné práce - zateplenia fasády a strechy, vyregulovanie systému UK </t>
  </si>
  <si>
    <t xml:space="preserve">Projektové práce a inžiniering - elektroinštalácie a rozvádzačov v budove školy </t>
  </si>
  <si>
    <t xml:space="preserve">Stavebné práce - realizácia elektroinštalácie a rozvádzačov v budove školy </t>
  </si>
  <si>
    <t>Projektové práce a inžiniering, rekonštrukcie vonkajších športových ihrísk (atletický štadion, tartanova dráha)</t>
  </si>
  <si>
    <t>Stavebné  práce rekonštrukcie vonkajších športových ihrísk (atletický štadion, tartanova dráha)</t>
  </si>
  <si>
    <t xml:space="preserve">Projektové práce a inžiniering - vybudovania Judo haly </t>
  </si>
  <si>
    <t>Stavebné práce - realizácia vybudovania Judo haly v areáli školy</t>
  </si>
  <si>
    <t xml:space="preserve">Konzervatórium, Tolstého </t>
  </si>
  <si>
    <t>Dopracovanie projektovej dokumentácie a inžinieringu - výmeny okien</t>
  </si>
  <si>
    <t>Projektové práce a inžiniering - rekonštrukcia celej kotolne</t>
  </si>
  <si>
    <t>Stavebné práce - rekonštrukcia celej kotoľne</t>
  </si>
  <si>
    <t>Projektové práce a inžiniering - rekonštrukcia sociálnych zariadení</t>
  </si>
  <si>
    <t>Stavebné práce - rekonštrukcie sociálnych zariadení</t>
  </si>
  <si>
    <t xml:space="preserve">SPŠS, Fajnorovo nábrežie </t>
  </si>
  <si>
    <t>Stavebné práce - vybudovanie telocvični v átriach školy</t>
  </si>
  <si>
    <t>Architektonická štúdia - rekonštriúkcia omietky na celom školskom objekte</t>
  </si>
  <si>
    <t>Príprava podladov na vyhlásenie súťaže na PD, realizácia, inžiniering</t>
  </si>
  <si>
    <t>Realizácia rekonštrukcia omietky na celom školskom objekte</t>
  </si>
  <si>
    <t>Realizácia - výmeny okien</t>
  </si>
  <si>
    <t xml:space="preserve">SOŠE, Rybničná </t>
  </si>
  <si>
    <t>Projektové práce a inžiniering - zateplenia fasády a strechy školy</t>
  </si>
  <si>
    <t>;</t>
  </si>
  <si>
    <t>Stavebné práce - zateplenie fasády a strechy školy</t>
  </si>
  <si>
    <t>Projektové práce a inžiniering - kompletná rekonštrukcia telocvične</t>
  </si>
  <si>
    <t xml:space="preserve">Stavebné práce - kompletná rekonštrucia telocvične, </t>
  </si>
  <si>
    <t>Projektové práce a inžiniering - revitalizácie športových ihrísk</t>
  </si>
  <si>
    <t>Stavebné práce - revitalizácia športových ihrísk</t>
  </si>
  <si>
    <t xml:space="preserve">SPŠE, Zochová </t>
  </si>
  <si>
    <t>Projektová dokumentácia - rekonštrukcia fasády na celom školskom objekte</t>
  </si>
  <si>
    <t>Rekonštrukcia fasády na celom školskom objekte</t>
  </si>
  <si>
    <t>SŠ, Tokajícka</t>
  </si>
  <si>
    <t xml:space="preserve">Projektové práce a inžiniering - zateplenie celej školy a telocvične </t>
  </si>
  <si>
    <t xml:space="preserve">Stavebné práce - zateplenie celej školy a telocvične </t>
  </si>
  <si>
    <t xml:space="preserve">Stavebné práce - nadstavba budovy školy: dielne pre žiakov </t>
  </si>
  <si>
    <t>ZŠ a gymnázium s vyučovacím jazykom maďarským BA</t>
  </si>
  <si>
    <t>Projektové práce a inžiniering - výmena okien</t>
  </si>
  <si>
    <t>SOŠ obchodu a služieb, Sklenárova</t>
  </si>
  <si>
    <t>Projektové práce a inžiniering - zateplenie celej školy</t>
  </si>
  <si>
    <t xml:space="preserve">SUŠ scénického výtvarníctva </t>
  </si>
  <si>
    <t>Projektové práce a inžiniering - zateplenia celej školy a telocvične</t>
  </si>
  <si>
    <t>Stavebné práce - zateplenie celej školy a telocvične</t>
  </si>
  <si>
    <t>Gymnázium, Hubeného</t>
  </si>
  <si>
    <t>Zavedenie elektronickej formy evidencie stravníkov</t>
  </si>
  <si>
    <t>Projektové práce a inžiniering -  zateplenia fasády - aktualizácia projektovej dokumentácie</t>
  </si>
  <si>
    <t xml:space="preserve">Stavebné práce - zateplenie fasády </t>
  </si>
  <si>
    <t xml:space="preserve">Gymnázium, Pankúchova </t>
  </si>
  <si>
    <t>Projektové práce a inžiniering - zateplenie strechy a fasády školy</t>
  </si>
  <si>
    <t xml:space="preserve">Stavebné práce - zateplenie strechy a fasády školy </t>
  </si>
  <si>
    <t xml:space="preserve">SPŠE, Hálova </t>
  </si>
  <si>
    <t>Stavebné práce - dodávka a montáž nových protipožiarných dverí</t>
  </si>
  <si>
    <t>SOŠ, Ivanská cesta 21</t>
  </si>
  <si>
    <t xml:space="preserve">Projektové práce a inžiniering - zateplenia strechy a fasády školy </t>
  </si>
  <si>
    <t>Projektové práce a inžiniering - rekonštrukcie elektroinštalácie (internát č. 25)</t>
  </si>
  <si>
    <t>Gymnázium, L. Novomeského</t>
  </si>
  <si>
    <t>Projektové práce a inžiniering - rekonštrukcie elektroinštalácie</t>
  </si>
  <si>
    <t>Stavebné práce - rekonštrukcia elektroinštalácie</t>
  </si>
  <si>
    <t>Projektové práce a inžiniering - zateplenie objektu školy</t>
  </si>
  <si>
    <t>Stavebné práce - zateplenie objektu školy</t>
  </si>
  <si>
    <t>ŠMND, Teplická - obj. na Skalickej</t>
  </si>
  <si>
    <t>Projektové práce a inžiniering - výstavby jedálne v gymnáziu na Skalickej</t>
  </si>
  <si>
    <t>Stavebné práce - výstavba jedálne v gymnáziu na Skalickej</t>
  </si>
  <si>
    <t>ŠMND, Teplická</t>
  </si>
  <si>
    <t>Stavebné práce - zateplenie objektu jedálne a telocvične</t>
  </si>
  <si>
    <t>Projektové práce a inžiniering - rekonštrukcia elektroinštalácie</t>
  </si>
  <si>
    <t>SOŠ technická, Vranovská 2</t>
  </si>
  <si>
    <t>Projektové práce a inžiniering - rekonštrukcia elektroinštalácie, Vranovská 2 - Lýceum - 1. a 2. NP</t>
  </si>
  <si>
    <t>Stavebné práce - rekonštrukcia elektroinštalácie - Vranovská 2 - Lýceum - 1. a 2. NP</t>
  </si>
  <si>
    <t xml:space="preserve">SZŠ, Strečnianska </t>
  </si>
  <si>
    <t xml:space="preserve">TKEJ, Gorazdova </t>
  </si>
  <si>
    <t>Projektové práce a inžiniering - rekonštrukcia elektroinštalácie (internát)</t>
  </si>
  <si>
    <t>Stavebné práce - rekonštrukcia elektroinštalácie (inetrnát)</t>
  </si>
  <si>
    <t>Projektové práce a inžiniering - zateplenie objektu tanečnej sály a internátu</t>
  </si>
  <si>
    <t>Stavebné práce - zateplenie objektu tanečnej sály a internátu</t>
  </si>
  <si>
    <t>Projektové práce a inžiniering -  rekonštrukcia a preklasifikovanie školského bytu</t>
  </si>
  <si>
    <t>Stavebné práce - rekonštrukcia a preklasifikovanie školského bytu</t>
  </si>
  <si>
    <t>Projektové práce - nová kanalizačná prípojka a odkanalizovanie šácht na objekte ŠI Úprkova 1, BA</t>
  </si>
  <si>
    <t>Stavebné práce - nová kanalizačná prípojka a odkanalizovanie šácht na objekte ŠI Úprkova 1, BA</t>
  </si>
  <si>
    <t>SPŠE K. Adlera</t>
  </si>
  <si>
    <t>Stavebné práce - rekonštrukcia športoviska</t>
  </si>
  <si>
    <t>SPŠD, Kvačalova</t>
  </si>
  <si>
    <t>Dovedenie optického internetu do technickej miestnosti</t>
  </si>
  <si>
    <t>SŠ, Ivanka pri Dunaji</t>
  </si>
  <si>
    <t>Projektové práce a inžiniering - rekonštrukcia elektroinštalácie na internáte</t>
  </si>
  <si>
    <t>Stavebné práce - rekonštrukcia elektroinštalácie na internáte</t>
  </si>
  <si>
    <t>Projektové práce a inžiniering - rekonštrukcia športovísk</t>
  </si>
  <si>
    <t>Stavebné práce - rekonštrukcia športovísk</t>
  </si>
  <si>
    <t>Projektové práce a inžiniering - zateplenie objektu (Bernolákovo)</t>
  </si>
  <si>
    <t>Stavebné práce - zateplenie objektu (Bernolákovo)</t>
  </si>
  <si>
    <t>Projektové práce a inžiniering - rekonštrukcia kotolne (Bernolákovo)</t>
  </si>
  <si>
    <t>Stavebné práce - rekonštrukcia kotolne (Bernolákovo)</t>
  </si>
  <si>
    <t>SOŠ pedagogickáModra</t>
  </si>
  <si>
    <t>Projektové práce a inžiniering, zateplenia fasády školy</t>
  </si>
  <si>
    <t>Stavebné práce - zateplenie fasády školy</t>
  </si>
  <si>
    <t>Gymnázium, Pezinok</t>
  </si>
  <si>
    <t>Projektové práce a inžiniering,  revitalizácie školského dvora</t>
  </si>
  <si>
    <t>Stavebné práce - revitalizácia školského dvora</t>
  </si>
  <si>
    <t>Projektové práce a inžiniering,  rekonštrucie posilňovňe</t>
  </si>
  <si>
    <t>Stavebné práce - rekonštrucia posilovne</t>
  </si>
  <si>
    <t>Gymnázium K. Štúra, Modra</t>
  </si>
  <si>
    <t>Projektové práce a inžiniering,  kompletnej revitalizácie školského areálu</t>
  </si>
  <si>
    <t>Stavebné práce - kompletná revitalizácia školského areálu</t>
  </si>
  <si>
    <t>Jazyková škola Palisády - budova na Palisádach</t>
  </si>
  <si>
    <t>Stavebné práce - Oprava oporného múra</t>
  </si>
  <si>
    <t>Jazyková škola Palisády - budova na Vazovovej</t>
  </si>
  <si>
    <t>Projektové práce a inžiniering,  zateplenia a výmeny otvorových konštrukcií</t>
  </si>
  <si>
    <t>Stavebné práce - zateplenie a výmena otvorových konštrukcií</t>
  </si>
  <si>
    <t>SOŠ, Kysucká, Senec</t>
  </si>
  <si>
    <t>Projektové práce a inžiniering,  zateplenie objektu a dovýmena okien</t>
  </si>
  <si>
    <t>Stavebné práce - zateplenie objektu a dovýmena okien</t>
  </si>
  <si>
    <t>SPŠ stavebná a geodeticka, Drieňová</t>
  </si>
  <si>
    <t>Projektové práce a inžiniering, rekonštrukcie elektroinštalácie</t>
  </si>
  <si>
    <t xml:space="preserve">SZŠ Záhradnícka </t>
  </si>
  <si>
    <t>Projektové práce a inžiniering,  zateplenia objektu školy a telocvične</t>
  </si>
  <si>
    <t>Stavebné práce - zateplenie objektu školy a telocvične</t>
  </si>
  <si>
    <t>Stavebné práce - rekonštrukcia a modernizácia areálu</t>
  </si>
  <si>
    <t>Inštalácia odsávača pár chem. látok</t>
  </si>
  <si>
    <t>Školský internát Trnavská, BA</t>
  </si>
  <si>
    <t>Stavebné práce - kanalizačná prípojka pre internát na Saratovskej, Dúbravka</t>
  </si>
  <si>
    <t>SOŠ Na pántoch</t>
  </si>
  <si>
    <t>Projektové práce a inžiniering - Výmena okien zateplenia fasády a striech objektov školy, telocvične a bazénu</t>
  </si>
  <si>
    <t>Stavebné práce - Výmena okien zateplenia fasády a striech objektov školy, telocvične a bazénu</t>
  </si>
  <si>
    <t>Stavebné práce -dovymieňanie okien a zateplenie fasády</t>
  </si>
  <si>
    <t>SOŠ KaV Svätoplukova 2</t>
  </si>
  <si>
    <t>Stavebné práce - rekonštrukcia rozvodov vody a kanalizácie</t>
  </si>
  <si>
    <t>SOŠ</t>
  </si>
  <si>
    <t>Rozvoj odborného vzdelávania v Bratislavskom kraji</t>
  </si>
  <si>
    <t>3.3.2.</t>
  </si>
  <si>
    <t>VZDELÁVANIE</t>
  </si>
  <si>
    <t>VZDELÁVANIE SPOLU:</t>
  </si>
  <si>
    <t>Úrad BSK</t>
  </si>
  <si>
    <t>Modernizácia klimatizácie + Projetová dokumentácia</t>
  </si>
  <si>
    <t>ÚRAD BSK SPOLU:</t>
  </si>
  <si>
    <t>Rezerva</t>
  </si>
  <si>
    <t xml:space="preserve">Rezerva na eventuálne rozdiely v PHZ </t>
  </si>
  <si>
    <t>REZERVA SPOLU:</t>
  </si>
  <si>
    <t>Aktualizované dňa 2.1.2018 11:11
Verzia: VI. Návrh Investičného plánu - zásobník</t>
  </si>
  <si>
    <t>Stav akcie: presun na OSUR</t>
  </si>
  <si>
    <t xml:space="preserve">Stavebné práce - Oprava časti zdravotného strediska Rovniankova - prízemie časť II. </t>
  </si>
  <si>
    <t>HIM - Kamerový systém do priestorov školy</t>
  </si>
  <si>
    <t>HIM - Zakúpenie kuchynského robota do školskej jedálne</t>
  </si>
  <si>
    <t>Zateplenie telocvične</t>
  </si>
  <si>
    <t>Modernizácia svietidiel v priestoroch školy a kuchyne</t>
  </si>
  <si>
    <t>Výkon stavebného dozoru pri rekonštrukčných prácach</t>
  </si>
  <si>
    <t xml:space="preserve">Debarierizácia (výzva z MŠVVaŠ SR: 180 000,- Eur dotácia, 28 800,- Eur BSK)  </t>
  </si>
  <si>
    <t>Stavebné práce - Rekonštrukcia osvetlenia, podhľadov a časti elektroinštalácie / školský internát</t>
  </si>
  <si>
    <t>Stavebný dozor - Rekonštrukcia výťahov na školskom internáte</t>
  </si>
  <si>
    <t>Stavebné práce - Rekonštrukcia výťahov na školskom internáte</t>
  </si>
  <si>
    <t>Stavebné práce - Modernizácia izieb a sociálnych zariadení</t>
  </si>
  <si>
    <t>Stavebné práce - Modernizácia izieb a sociálnych zariadení z roku 2024 / zádržné</t>
  </si>
  <si>
    <t xml:space="preserve">Projektová dokumentácia a inžiniering - Rekonštrukcia športového ihriska </t>
  </si>
  <si>
    <t>Modernizácia - Regulácia ústredného kúrenia</t>
  </si>
  <si>
    <t>Projektové práce s inžinieringom a s Búracími prácami - Búracie práce objektu dielní na Komenského ul.</t>
  </si>
  <si>
    <t>Akustika - riešenie akustickej nepohody</t>
  </si>
  <si>
    <t>Certifikované úradné skúšky síl a váh / stredisko Malacky, Senec, Pezinok</t>
  </si>
  <si>
    <t>Stav akcie: presun na BV</t>
  </si>
  <si>
    <t>Stavebné práce - modernizácia učební  / pavilón B4</t>
  </si>
  <si>
    <t>Stavebné práce - modernizácia učební / pavilón B3</t>
  </si>
  <si>
    <t>Odkúpenie majetku od RCB, a. s. / motorové vozidlo</t>
  </si>
  <si>
    <t>Úprava vnútornej vodovodnej prípojky / Harmincova</t>
  </si>
  <si>
    <t>Úprava miestnosti informátora, rekonštrukcia strešnej hydroizolácie na streche a časti fasády</t>
  </si>
  <si>
    <t>Rekonštrukcia služobného bytu</t>
  </si>
  <si>
    <t>Projektová dokumentácia a inžiniering - Zateplenie telocvične pri budove školy</t>
  </si>
  <si>
    <t>Projektové práce - Zateplenie, fasáda a odizolovanie troch objektov</t>
  </si>
  <si>
    <t>Cestná váha s kontajnerom - vážnica / prevádzka sila v stredisku Malacky, Pezinok</t>
  </si>
  <si>
    <t>Rekonštrukcia priestorov - Centrum Nádej, Mokrohájska cesta 3, Bratislava</t>
  </si>
  <si>
    <t>Rekonštrukcia kotolne - ZPB Hontianska 12</t>
  </si>
  <si>
    <t>Merače tepla a riadiaci systém / Na pántoch</t>
  </si>
  <si>
    <t>Vykurovanie átria a vyregulovanie ÚK</t>
  </si>
  <si>
    <t>Vstupná brána</t>
  </si>
  <si>
    <t>Projektová dokumentácia - chemická a fyzikálna učebňa, bufet, sklené výplne v respíriu, dlažba v respíriu a vestibule školy</t>
  </si>
  <si>
    <t>Rekonštrukcia 7 bytov v budove JAR, LETO, JESEŇ, ZIMA</t>
  </si>
  <si>
    <t>Rekonštrukcia učební a odborných laboratórií</t>
  </si>
  <si>
    <t>Archivačné, zobrazovacie a komunikačné služby PACS na RTG pracovisku</t>
  </si>
  <si>
    <t>Modernizácia - Dodávka a montáž 2 ks zásobníkov vody</t>
  </si>
  <si>
    <t>Projektová dokumentácia a inžiniering - Návrh priestorového usporiadania v priestoroch SOŠ pedagogická, Bullova 2, Bratislava</t>
  </si>
  <si>
    <t>Stav akcie: presun pod soc. zariadenie</t>
  </si>
  <si>
    <t>Dodávka a montáž kotla vrátane príslušenstva</t>
  </si>
  <si>
    <t xml:space="preserve">Interiérové vybavenie - rekonštrukcia internátu v Bernolákove </t>
  </si>
  <si>
    <t>Stavebné práce na Úrade BSK</t>
  </si>
  <si>
    <t>Dotácie - spoluúčasť BSK na programoch OvZP BSK</t>
  </si>
  <si>
    <t>Stavebné práce - rekonštrukcia vestibulu / FOYER</t>
  </si>
  <si>
    <t>Projektové práce - Revitalizácia areálu divadla</t>
  </si>
  <si>
    <t>Stavebné práce - Revitalizácia areálu divadla</t>
  </si>
  <si>
    <r>
      <rPr>
        <b/>
        <sz val="14"/>
        <rFont val="Arial"/>
        <family val="2"/>
        <charset val="238"/>
      </rPr>
      <t>Investičný plán
2025</t>
    </r>
    <r>
      <rPr>
        <b/>
        <sz val="12"/>
        <rFont val="Arial"/>
        <family val="2"/>
        <charset val="238"/>
      </rPr>
      <t xml:space="preserve"> _ aktualizácia k 31.8.2025                        </t>
    </r>
  </si>
  <si>
    <r>
      <rPr>
        <b/>
        <sz val="14"/>
        <rFont val="Arial"/>
        <family val="2"/>
        <charset val="238"/>
      </rPr>
      <t>Investičný plán
2026</t>
    </r>
    <r>
      <rPr>
        <b/>
        <sz val="12"/>
        <rFont val="Arial"/>
        <family val="2"/>
        <charset val="238"/>
      </rPr>
      <t xml:space="preserve"> _ aktualizácia k 31.8.2025                        </t>
    </r>
  </si>
  <si>
    <r>
      <rPr>
        <b/>
        <sz val="14"/>
        <rFont val="Arial"/>
        <family val="2"/>
        <charset val="238"/>
      </rPr>
      <t>Investičný plán
2027</t>
    </r>
    <r>
      <rPr>
        <b/>
        <sz val="12"/>
        <rFont val="Arial"/>
        <family val="2"/>
        <charset val="238"/>
      </rPr>
      <t xml:space="preserve"> _ aktualizácia k 31.8.2025                        </t>
    </r>
  </si>
  <si>
    <t>Stavebné práce - Rekonštrukcia kanalizácie a sanácia podzemného tunela</t>
  </si>
  <si>
    <t>Vyplatenie zádržného - dokončovacie práce: chodník, rampa / Harmincova</t>
  </si>
  <si>
    <t>Kultúra</t>
  </si>
  <si>
    <t xml:space="preserve">Debarierizácia (výzva z MŠVVaŠ SR: 180 000,- Eur dotácia, 40 000,- Eur BSK)  </t>
  </si>
  <si>
    <r>
      <t>Aktualizácia k 31.08.2025</t>
    </r>
    <r>
      <rPr>
        <b/>
        <sz val="16"/>
        <rFont val="Arial"/>
        <family val="2"/>
      </rPr>
      <t xml:space="preserve"> / Investičný plán na roky 2025 - 2027 </t>
    </r>
  </si>
  <si>
    <t>Zabezpečenie objektu - kamerový systém a pripojenie na bezpečnostnú službu</t>
  </si>
  <si>
    <t>Projektová dokumentácia - rekonštrukcia UA pracoviska a bývalej RZP v ZS Rovniankova a priestory stravovacej prevádzky v Karlovej Vsi</t>
  </si>
  <si>
    <t>Stav akcie: presun do akcie č.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</si>
</sst>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,##0.00\ _€"/>
    <numFmt numFmtId="166" formatCode="[$-41B]General"/>
    <numFmt numFmtId="167" formatCode="_-* #,##0.00_-;\-* #,##0.00_-;_-* \-??_-;_-@_-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Arial Narrow"/>
      <family val="2"/>
    </font>
    <font>
      <b/>
      <sz val="24"/>
      <color theme="1"/>
      <name val="Arial"/>
      <family val="2"/>
    </font>
    <font>
      <b/>
      <sz val="24"/>
      <color theme="1"/>
      <name val="Arial"/>
      <family val="2"/>
      <charset val="238"/>
    </font>
    <font>
      <sz val="24"/>
      <color theme="1"/>
      <name val="Calibri"/>
      <family val="2"/>
      <scheme val="minor"/>
    </font>
    <font>
      <b/>
      <sz val="24"/>
      <color theme="1"/>
      <name val="Arial Narrow"/>
      <family val="2"/>
    </font>
    <font>
      <sz val="24"/>
      <color theme="1"/>
      <name val="Arial"/>
      <family val="2"/>
      <charset val="238"/>
    </font>
    <font>
      <sz val="24"/>
      <name val="Arial"/>
      <family val="2"/>
      <charset val="238"/>
    </font>
    <font>
      <sz val="24"/>
      <color rgb="FFFF0000"/>
      <name val="Arial"/>
      <family val="2"/>
      <charset val="238"/>
    </font>
    <font>
      <sz val="28"/>
      <color theme="1"/>
      <name val="Calibri"/>
      <family val="2"/>
      <scheme val="minor"/>
    </font>
    <font>
      <sz val="24"/>
      <color rgb="FFFF0000"/>
      <name val="Arial"/>
      <family val="2"/>
    </font>
    <font>
      <sz val="24"/>
      <name val="Arial"/>
      <family val="2"/>
    </font>
    <font>
      <sz val="26"/>
      <color theme="1"/>
      <name val="Arial Narrow"/>
      <family val="2"/>
    </font>
    <font>
      <sz val="2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8"/>
      <color theme="1"/>
      <name val="Arial"/>
      <family val="2"/>
    </font>
    <font>
      <b/>
      <sz val="36"/>
      <color theme="1"/>
      <name val="Arial Narrow"/>
      <family val="2"/>
    </font>
    <font>
      <b/>
      <sz val="36"/>
      <color theme="1"/>
      <name val="Arial"/>
      <family val="2"/>
      <charset val="238"/>
    </font>
    <font>
      <b/>
      <sz val="26"/>
      <color theme="1"/>
      <name val="Arial"/>
      <family val="2"/>
    </font>
    <font>
      <b/>
      <sz val="36"/>
      <name val="Arial"/>
      <family val="2"/>
    </font>
    <font>
      <b/>
      <sz val="36"/>
      <color theme="1"/>
      <name val="Arial"/>
      <family val="2"/>
    </font>
    <font>
      <sz val="36"/>
      <color theme="1"/>
      <name val="Arial"/>
      <family val="2"/>
    </font>
    <font>
      <sz val="36"/>
      <name val="Arial"/>
      <family val="2"/>
    </font>
    <font>
      <sz val="36"/>
      <color theme="1"/>
      <name val="Arial"/>
      <family val="2"/>
      <charset val="238"/>
    </font>
    <font>
      <b/>
      <sz val="36"/>
      <color theme="0"/>
      <name val="Arial"/>
      <family val="2"/>
    </font>
    <font>
      <sz val="48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Arial"/>
      <family val="2"/>
      <charset val="238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name val="Arial CE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</font>
    <font>
      <sz val="10"/>
      <color rgb="FF92D050"/>
      <name val="Arial"/>
      <family val="2"/>
    </font>
    <font>
      <sz val="11"/>
      <color rgb="FFFF0000"/>
      <name val="Calibri"/>
      <family val="2"/>
      <scheme val="minor"/>
    </font>
    <font>
      <b/>
      <sz val="16"/>
      <name val="Arial"/>
      <family val="2"/>
    </font>
    <font>
      <sz val="12"/>
      <name val="Calibri"/>
      <family val="2"/>
      <scheme val="minor"/>
    </font>
    <font>
      <b/>
      <sz val="24"/>
      <color rgb="FFFF000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4">
    <xf numFmtId="0" fontId="0" fillId="0" borderId="0"/>
    <xf numFmtId="164" fontId="3" fillId="0" borderId="0" applyFont="0" applyFill="0" applyBorder="0" applyAlignment="0" applyProtection="0"/>
    <xf numFmtId="0" fontId="35" fillId="0" borderId="0"/>
    <xf numFmtId="166" fontId="38" fillId="0" borderId="0"/>
    <xf numFmtId="0" fontId="39" fillId="0" borderId="0"/>
    <xf numFmtId="0" fontId="48" fillId="0" borderId="0"/>
    <xf numFmtId="167" fontId="38" fillId="0" borderId="0" applyBorder="0" applyProtection="0"/>
    <xf numFmtId="0" fontId="3" fillId="0" borderId="0"/>
    <xf numFmtId="0" fontId="2" fillId="0" borderId="0"/>
    <xf numFmtId="0" fontId="49" fillId="0" borderId="0"/>
    <xf numFmtId="0" fontId="3" fillId="0" borderId="0"/>
    <xf numFmtId="43" fontId="2" fillId="0" borderId="0" applyFont="0" applyFill="0" applyBorder="0" applyAlignment="0" applyProtection="0"/>
    <xf numFmtId="167" fontId="38" fillId="0" borderId="0"/>
    <xf numFmtId="43" fontId="2" fillId="0" borderId="0" applyFont="0" applyFill="0" applyBorder="0" applyAlignment="0" applyProtection="0"/>
  </cellStyleXfs>
  <cellXfs count="594">
    <xf numFmtId="0" fontId="0" fillId="0" borderId="0" xfId="0"/>
    <xf numFmtId="0" fontId="5" fillId="0" borderId="0" xfId="0" applyFont="1"/>
    <xf numFmtId="0" fontId="7" fillId="0" borderId="0" xfId="0" applyFont="1"/>
    <xf numFmtId="4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14" fontId="12" fillId="0" borderId="0" xfId="0" applyNumberFormat="1" applyFont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0" xfId="0" applyFont="1"/>
    <xf numFmtId="4" fontId="13" fillId="0" borderId="0" xfId="0" applyNumberFormat="1" applyFont="1"/>
    <xf numFmtId="4" fontId="7" fillId="0" borderId="0" xfId="0" applyNumberFormat="1" applyFont="1"/>
    <xf numFmtId="4" fontId="6" fillId="0" borderId="0" xfId="0" applyNumberFormat="1" applyFont="1"/>
    <xf numFmtId="0" fontId="10" fillId="3" borderId="1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5" fillId="2" borderId="18" xfId="0" applyFont="1" applyFill="1" applyBorder="1" applyAlignment="1">
      <alignment vertical="center"/>
    </xf>
    <xf numFmtId="0" fontId="16" fillId="2" borderId="40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18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165" fontId="16" fillId="2" borderId="30" xfId="0" applyNumberFormat="1" applyFont="1" applyFill="1" applyBorder="1" applyAlignment="1">
      <alignment horizontal="right" vertical="center"/>
    </xf>
    <xf numFmtId="0" fontId="16" fillId="2" borderId="18" xfId="0" applyFont="1" applyFill="1" applyBorder="1" applyAlignment="1">
      <alignment horizontal="left" vertical="center"/>
    </xf>
    <xf numFmtId="0" fontId="20" fillId="2" borderId="29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left" vertical="center" wrapText="1"/>
    </xf>
    <xf numFmtId="0" fontId="16" fillId="2" borderId="30" xfId="0" applyFont="1" applyFill="1" applyBorder="1" applyAlignment="1">
      <alignment horizontal="center" vertical="center" wrapText="1"/>
    </xf>
    <xf numFmtId="3" fontId="15" fillId="2" borderId="30" xfId="0" applyNumberFormat="1" applyFont="1" applyFill="1" applyBorder="1" applyAlignment="1">
      <alignment horizontal="right" vertical="center"/>
    </xf>
    <xf numFmtId="165" fontId="15" fillId="2" borderId="30" xfId="0" applyNumberFormat="1" applyFont="1" applyFill="1" applyBorder="1" applyAlignment="1">
      <alignment horizontal="right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0" fontId="15" fillId="2" borderId="27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left" vertical="center"/>
    </xf>
    <xf numFmtId="0" fontId="15" fillId="2" borderId="43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vertical="center"/>
    </xf>
    <xf numFmtId="0" fontId="10" fillId="2" borderId="3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center" wrapText="1"/>
    </xf>
    <xf numFmtId="0" fontId="16" fillId="2" borderId="41" xfId="0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 wrapText="1"/>
    </xf>
    <xf numFmtId="0" fontId="15" fillId="5" borderId="30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5" fillId="5" borderId="57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vertical="center" wrapText="1"/>
    </xf>
    <xf numFmtId="0" fontId="15" fillId="5" borderId="29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vertical="center" wrapText="1"/>
    </xf>
    <xf numFmtId="0" fontId="15" fillId="5" borderId="18" xfId="0" applyFont="1" applyFill="1" applyBorder="1" applyAlignment="1">
      <alignment horizontal="left" vertical="center" wrapText="1"/>
    </xf>
    <xf numFmtId="0" fontId="15" fillId="5" borderId="31" xfId="0" applyFont="1" applyFill="1" applyBorder="1" applyAlignment="1">
      <alignment vertical="center" wrapText="1"/>
    </xf>
    <xf numFmtId="0" fontId="15" fillId="5" borderId="32" xfId="0" applyFont="1" applyFill="1" applyBorder="1" applyAlignment="1">
      <alignment horizontal="left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/>
    </xf>
    <xf numFmtId="0" fontId="4" fillId="2" borderId="0" xfId="0" applyFont="1" applyFill="1"/>
    <xf numFmtId="0" fontId="15" fillId="2" borderId="28" xfId="0" applyFont="1" applyFill="1" applyBorder="1" applyAlignment="1">
      <alignment horizontal="left" vertical="center"/>
    </xf>
    <xf numFmtId="0" fontId="15" fillId="2" borderId="39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4" fontId="18" fillId="0" borderId="0" xfId="0" applyNumberFormat="1" applyFont="1"/>
    <xf numFmtId="4" fontId="23" fillId="0" borderId="0" xfId="0" applyNumberFormat="1" applyFont="1"/>
    <xf numFmtId="0" fontId="15" fillId="2" borderId="15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left" vertical="center" wrapText="1"/>
    </xf>
    <xf numFmtId="0" fontId="16" fillId="2" borderId="29" xfId="0" applyFont="1" applyFill="1" applyBorder="1" applyAlignment="1">
      <alignment horizontal="center" vertical="center"/>
    </xf>
    <xf numFmtId="0" fontId="16" fillId="5" borderId="29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/>
    </xf>
    <xf numFmtId="4" fontId="22" fillId="0" borderId="0" xfId="0" applyNumberFormat="1" applyFont="1"/>
    <xf numFmtId="0" fontId="15" fillId="2" borderId="16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28" xfId="0" applyFont="1" applyFill="1" applyBorder="1" applyAlignment="1">
      <alignment horizontal="left" vertical="center" wrapText="1"/>
    </xf>
    <xf numFmtId="165" fontId="15" fillId="5" borderId="33" xfId="0" applyNumberFormat="1" applyFont="1" applyFill="1" applyBorder="1" applyAlignment="1">
      <alignment horizontal="right" vertical="center"/>
    </xf>
    <xf numFmtId="165" fontId="15" fillId="5" borderId="29" xfId="0" applyNumberFormat="1" applyFont="1" applyFill="1" applyBorder="1" applyAlignment="1">
      <alignment horizontal="right" vertical="center"/>
    </xf>
    <xf numFmtId="165" fontId="15" fillId="5" borderId="30" xfId="0" applyNumberFormat="1" applyFont="1" applyFill="1" applyBorder="1" applyAlignment="1">
      <alignment horizontal="right" vertical="center"/>
    </xf>
    <xf numFmtId="165" fontId="16" fillId="5" borderId="30" xfId="0" applyNumberFormat="1" applyFont="1" applyFill="1" applyBorder="1" applyAlignment="1">
      <alignment horizontal="right" vertical="center"/>
    </xf>
    <xf numFmtId="165" fontId="15" fillId="2" borderId="30" xfId="0" applyNumberFormat="1" applyFont="1" applyFill="1" applyBorder="1" applyAlignment="1">
      <alignment horizontal="right" vertical="center" wrapText="1"/>
    </xf>
    <xf numFmtId="165" fontId="15" fillId="2" borderId="39" xfId="0" applyNumberFormat="1" applyFont="1" applyFill="1" applyBorder="1" applyAlignment="1">
      <alignment horizontal="right" vertical="center"/>
    </xf>
    <xf numFmtId="0" fontId="15" fillId="2" borderId="2" xfId="0" applyFont="1" applyFill="1" applyBorder="1" applyAlignment="1">
      <alignment vertical="center" wrapText="1"/>
    </xf>
    <xf numFmtId="0" fontId="15" fillId="2" borderId="41" xfId="0" applyFont="1" applyFill="1" applyBorder="1" applyAlignment="1">
      <alignment horizontal="center" vertical="center"/>
    </xf>
    <xf numFmtId="164" fontId="13" fillId="0" borderId="0" xfId="0" applyNumberFormat="1" applyFont="1"/>
    <xf numFmtId="0" fontId="10" fillId="2" borderId="17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left" vertical="center"/>
    </xf>
    <xf numFmtId="0" fontId="16" fillId="2" borderId="45" xfId="0" applyFont="1" applyFill="1" applyBorder="1" applyAlignment="1">
      <alignment vertical="center" wrapText="1"/>
    </xf>
    <xf numFmtId="0" fontId="15" fillId="2" borderId="46" xfId="0" applyFont="1" applyFill="1" applyBorder="1" applyAlignment="1">
      <alignment horizontal="left" vertical="center"/>
    </xf>
    <xf numFmtId="3" fontId="16" fillId="2" borderId="26" xfId="0" applyNumberFormat="1" applyFont="1" applyFill="1" applyBorder="1" applyAlignment="1">
      <alignment horizontal="right" vertical="center"/>
    </xf>
    <xf numFmtId="3" fontId="16" fillId="2" borderId="29" xfId="0" applyNumberFormat="1" applyFont="1" applyFill="1" applyBorder="1" applyAlignment="1">
      <alignment horizontal="right" vertical="center"/>
    </xf>
    <xf numFmtId="3" fontId="16" fillId="2" borderId="49" xfId="0" applyNumberFormat="1" applyFont="1" applyFill="1" applyBorder="1" applyAlignment="1">
      <alignment horizontal="right" vertical="center"/>
    </xf>
    <xf numFmtId="3" fontId="16" fillId="2" borderId="20" xfId="0" applyNumberFormat="1" applyFont="1" applyFill="1" applyBorder="1" applyAlignment="1">
      <alignment horizontal="right" vertical="center"/>
    </xf>
    <xf numFmtId="3" fontId="16" fillId="2" borderId="30" xfId="0" applyNumberFormat="1" applyFont="1" applyFill="1" applyBorder="1" applyAlignment="1">
      <alignment horizontal="right" vertical="center"/>
    </xf>
    <xf numFmtId="3" fontId="15" fillId="2" borderId="39" xfId="0" applyNumberFormat="1" applyFont="1" applyFill="1" applyBorder="1" applyAlignment="1">
      <alignment horizontal="right" vertical="center"/>
    </xf>
    <xf numFmtId="3" fontId="16" fillId="2" borderId="38" xfId="0" applyNumberFormat="1" applyFont="1" applyFill="1" applyBorder="1" applyAlignment="1">
      <alignment horizontal="right" vertical="center"/>
    </xf>
    <xf numFmtId="3" fontId="16" fillId="2" borderId="12" xfId="0" applyNumberFormat="1" applyFont="1" applyFill="1" applyBorder="1" applyAlignment="1">
      <alignment horizontal="right" vertical="center"/>
    </xf>
    <xf numFmtId="3" fontId="16" fillId="2" borderId="16" xfId="0" applyNumberFormat="1" applyFont="1" applyFill="1" applyBorder="1" applyAlignment="1">
      <alignment horizontal="right" vertical="center"/>
    </xf>
    <xf numFmtId="3" fontId="16" fillId="2" borderId="44" xfId="0" applyNumberFormat="1" applyFont="1" applyFill="1" applyBorder="1" applyAlignment="1">
      <alignment horizontal="right" vertical="center"/>
    </xf>
    <xf numFmtId="3" fontId="15" fillId="2" borderId="16" xfId="0" applyNumberFormat="1" applyFont="1" applyFill="1" applyBorder="1" applyAlignment="1">
      <alignment horizontal="right" vertical="center"/>
    </xf>
    <xf numFmtId="3" fontId="20" fillId="2" borderId="26" xfId="0" applyNumberFormat="1" applyFont="1" applyFill="1" applyBorder="1" applyAlignment="1">
      <alignment horizontal="right" vertical="center"/>
    </xf>
    <xf numFmtId="3" fontId="20" fillId="2" borderId="30" xfId="0" applyNumberFormat="1" applyFont="1" applyFill="1" applyBorder="1" applyAlignment="1">
      <alignment horizontal="right" vertical="center"/>
    </xf>
    <xf numFmtId="3" fontId="20" fillId="2" borderId="38" xfId="0" applyNumberFormat="1" applyFont="1" applyFill="1" applyBorder="1" applyAlignment="1">
      <alignment horizontal="right" vertical="center"/>
    </xf>
    <xf numFmtId="3" fontId="19" fillId="2" borderId="30" xfId="0" applyNumberFormat="1" applyFont="1" applyFill="1" applyBorder="1" applyAlignment="1">
      <alignment horizontal="right" vertical="center"/>
    </xf>
    <xf numFmtId="3" fontId="16" fillId="2" borderId="62" xfId="0" applyNumberFormat="1" applyFont="1" applyFill="1" applyBorder="1" applyAlignment="1">
      <alignment horizontal="right" vertical="center"/>
    </xf>
    <xf numFmtId="3" fontId="16" fillId="2" borderId="34" xfId="0" applyNumberFormat="1" applyFont="1" applyFill="1" applyBorder="1" applyAlignment="1">
      <alignment horizontal="right" vertical="center"/>
    </xf>
    <xf numFmtId="3" fontId="16" fillId="2" borderId="35" xfId="0" applyNumberFormat="1" applyFont="1" applyFill="1" applyBorder="1" applyAlignment="1">
      <alignment horizontal="right" vertical="center"/>
    </xf>
    <xf numFmtId="3" fontId="16" fillId="5" borderId="33" xfId="0" applyNumberFormat="1" applyFont="1" applyFill="1" applyBorder="1" applyAlignment="1">
      <alignment horizontal="right" vertical="center"/>
    </xf>
    <xf numFmtId="3" fontId="15" fillId="5" borderId="33" xfId="0" applyNumberFormat="1" applyFont="1" applyFill="1" applyBorder="1" applyAlignment="1">
      <alignment horizontal="right" vertical="center"/>
    </xf>
    <xf numFmtId="3" fontId="15" fillId="5" borderId="33" xfId="1" applyNumberFormat="1" applyFont="1" applyFill="1" applyBorder="1" applyAlignment="1">
      <alignment horizontal="right" vertical="center"/>
    </xf>
    <xf numFmtId="3" fontId="16" fillId="5" borderId="29" xfId="0" applyNumberFormat="1" applyFont="1" applyFill="1" applyBorder="1" applyAlignment="1">
      <alignment horizontal="right" vertical="center"/>
    </xf>
    <xf numFmtId="3" fontId="15" fillId="5" borderId="29" xfId="0" applyNumberFormat="1" applyFont="1" applyFill="1" applyBorder="1" applyAlignment="1">
      <alignment horizontal="right" vertical="center"/>
    </xf>
    <xf numFmtId="3" fontId="15" fillId="5" borderId="29" xfId="1" applyNumberFormat="1" applyFont="1" applyFill="1" applyBorder="1" applyAlignment="1">
      <alignment horizontal="right" vertical="center"/>
    </xf>
    <xf numFmtId="3" fontId="15" fillId="2" borderId="30" xfId="1" applyNumberFormat="1" applyFont="1" applyFill="1" applyBorder="1" applyAlignment="1">
      <alignment horizontal="right" vertical="center"/>
    </xf>
    <xf numFmtId="3" fontId="15" fillId="5" borderId="30" xfId="0" applyNumberFormat="1" applyFont="1" applyFill="1" applyBorder="1" applyAlignment="1">
      <alignment horizontal="right" vertical="center"/>
    </xf>
    <xf numFmtId="3" fontId="15" fillId="5" borderId="30" xfId="1" applyNumberFormat="1" applyFont="1" applyFill="1" applyBorder="1" applyAlignment="1">
      <alignment horizontal="right" vertical="center"/>
    </xf>
    <xf numFmtId="3" fontId="16" fillId="2" borderId="29" xfId="0" applyNumberFormat="1" applyFont="1" applyFill="1" applyBorder="1" applyAlignment="1">
      <alignment horizontal="right" vertical="center" wrapText="1"/>
    </xf>
    <xf numFmtId="3" fontId="16" fillId="2" borderId="30" xfId="0" applyNumberFormat="1" applyFont="1" applyFill="1" applyBorder="1" applyAlignment="1">
      <alignment horizontal="right" vertical="center" wrapText="1"/>
    </xf>
    <xf numFmtId="3" fontId="15" fillId="2" borderId="30" xfId="0" applyNumberFormat="1" applyFont="1" applyFill="1" applyBorder="1" applyAlignment="1">
      <alignment horizontal="right" vertical="center" wrapText="1"/>
    </xf>
    <xf numFmtId="3" fontId="16" fillId="5" borderId="30" xfId="0" applyNumberFormat="1" applyFont="1" applyFill="1" applyBorder="1" applyAlignment="1">
      <alignment horizontal="right" vertical="center"/>
    </xf>
    <xf numFmtId="3" fontId="16" fillId="2" borderId="39" xfId="0" applyNumberFormat="1" applyFont="1" applyFill="1" applyBorder="1" applyAlignment="1">
      <alignment horizontal="right" vertical="center"/>
    </xf>
    <xf numFmtId="3" fontId="15" fillId="5" borderId="51" xfId="0" applyNumberFormat="1" applyFont="1" applyFill="1" applyBorder="1" applyAlignment="1">
      <alignment horizontal="right" vertical="center"/>
    </xf>
    <xf numFmtId="3" fontId="15" fillId="2" borderId="52" xfId="0" applyNumberFormat="1" applyFont="1" applyFill="1" applyBorder="1" applyAlignment="1">
      <alignment horizontal="right" vertical="center"/>
    </xf>
    <xf numFmtId="3" fontId="15" fillId="5" borderId="52" xfId="0" applyNumberFormat="1" applyFont="1" applyFill="1" applyBorder="1" applyAlignment="1">
      <alignment horizontal="right" vertical="center"/>
    </xf>
    <xf numFmtId="3" fontId="16" fillId="5" borderId="52" xfId="0" applyNumberFormat="1" applyFont="1" applyFill="1" applyBorder="1" applyAlignment="1">
      <alignment horizontal="right" vertical="center"/>
    </xf>
    <xf numFmtId="3" fontId="17" fillId="2" borderId="52" xfId="0" applyNumberFormat="1" applyFont="1" applyFill="1" applyBorder="1" applyAlignment="1">
      <alignment horizontal="right" vertical="center"/>
    </xf>
    <xf numFmtId="3" fontId="17" fillId="2" borderId="30" xfId="0" applyNumberFormat="1" applyFont="1" applyFill="1" applyBorder="1" applyAlignment="1">
      <alignment horizontal="right" vertical="center"/>
    </xf>
    <xf numFmtId="3" fontId="17" fillId="5" borderId="52" xfId="0" applyNumberFormat="1" applyFont="1" applyFill="1" applyBorder="1" applyAlignment="1">
      <alignment horizontal="right" vertical="center"/>
    </xf>
    <xf numFmtId="3" fontId="15" fillId="5" borderId="30" xfId="0" applyNumberFormat="1" applyFont="1" applyFill="1" applyBorder="1" applyAlignment="1">
      <alignment horizontal="right" vertical="center" wrapText="1"/>
    </xf>
    <xf numFmtId="3" fontId="15" fillId="2" borderId="51" xfId="0" applyNumberFormat="1" applyFont="1" applyFill="1" applyBorder="1" applyAlignment="1">
      <alignment horizontal="right" vertical="center"/>
    </xf>
    <xf numFmtId="3" fontId="16" fillId="2" borderId="52" xfId="0" applyNumberFormat="1" applyFont="1" applyFill="1" applyBorder="1" applyAlignment="1">
      <alignment horizontal="right" vertical="center"/>
    </xf>
    <xf numFmtId="3" fontId="15" fillId="2" borderId="53" xfId="0" applyNumberFormat="1" applyFont="1" applyFill="1" applyBorder="1" applyAlignment="1">
      <alignment horizontal="right" vertical="center"/>
    </xf>
    <xf numFmtId="0" fontId="30" fillId="2" borderId="55" xfId="0" applyFont="1" applyFill="1" applyBorder="1" applyAlignment="1">
      <alignment horizontal="center" vertical="center"/>
    </xf>
    <xf numFmtId="165" fontId="31" fillId="2" borderId="0" xfId="0" applyNumberFormat="1" applyFont="1" applyFill="1" applyAlignment="1">
      <alignment horizontal="right" vertical="center"/>
    </xf>
    <xf numFmtId="3" fontId="28" fillId="2" borderId="0" xfId="0" applyNumberFormat="1" applyFont="1" applyFill="1" applyAlignment="1">
      <alignment horizontal="right" vertical="center"/>
    </xf>
    <xf numFmtId="0" fontId="30" fillId="5" borderId="61" xfId="0" applyFont="1" applyFill="1" applyBorder="1" applyAlignment="1">
      <alignment horizontal="center" vertical="center"/>
    </xf>
    <xf numFmtId="165" fontId="30" fillId="5" borderId="61" xfId="0" applyNumberFormat="1" applyFont="1" applyFill="1" applyBorder="1" applyAlignment="1">
      <alignment horizontal="right" vertical="center"/>
    </xf>
    <xf numFmtId="3" fontId="28" fillId="5" borderId="61" xfId="0" applyNumberFormat="1" applyFont="1" applyFill="1" applyBorder="1" applyAlignment="1">
      <alignment horizontal="right" vertical="center"/>
    </xf>
    <xf numFmtId="3" fontId="29" fillId="5" borderId="61" xfId="0" applyNumberFormat="1" applyFont="1" applyFill="1" applyBorder="1" applyAlignment="1">
      <alignment horizontal="right" vertical="center"/>
    </xf>
    <xf numFmtId="3" fontId="29" fillId="5" borderId="48" xfId="0" applyNumberFormat="1" applyFont="1" applyFill="1" applyBorder="1" applyAlignment="1">
      <alignment horizontal="right" vertical="center"/>
    </xf>
    <xf numFmtId="0" fontId="32" fillId="5" borderId="19" xfId="0" applyFont="1" applyFill="1" applyBorder="1" applyAlignment="1">
      <alignment horizontal="center" vertical="center"/>
    </xf>
    <xf numFmtId="165" fontId="32" fillId="5" borderId="61" xfId="0" applyNumberFormat="1" applyFont="1" applyFill="1" applyBorder="1" applyAlignment="1">
      <alignment horizontal="right" vertical="center"/>
    </xf>
    <xf numFmtId="3" fontId="32" fillId="5" borderId="61" xfId="0" applyNumberFormat="1" applyFont="1" applyFill="1" applyBorder="1" applyAlignment="1">
      <alignment horizontal="right" vertical="center"/>
    </xf>
    <xf numFmtId="0" fontId="32" fillId="2" borderId="12" xfId="0" applyFont="1" applyFill="1" applyBorder="1" applyAlignment="1">
      <alignment horizontal="center" vertical="center"/>
    </xf>
    <xf numFmtId="165" fontId="32" fillId="2" borderId="0" xfId="0" applyNumberFormat="1" applyFont="1" applyFill="1" applyAlignment="1">
      <alignment horizontal="right" vertical="center"/>
    </xf>
    <xf numFmtId="3" fontId="29" fillId="2" borderId="0" xfId="0" applyNumberFormat="1" applyFont="1" applyFill="1" applyAlignment="1">
      <alignment horizontal="right" vertical="center"/>
    </xf>
    <xf numFmtId="3" fontId="32" fillId="2" borderId="0" xfId="0" applyNumberFormat="1" applyFont="1" applyFill="1" applyAlignment="1">
      <alignment horizontal="right" vertical="center"/>
    </xf>
    <xf numFmtId="3" fontId="29" fillId="2" borderId="44" xfId="0" applyNumberFormat="1" applyFont="1" applyFill="1" applyBorder="1" applyAlignment="1">
      <alignment horizontal="right" vertical="center"/>
    </xf>
    <xf numFmtId="3" fontId="29" fillId="2" borderId="60" xfId="0" applyNumberFormat="1" applyFont="1" applyFill="1" applyBorder="1" applyAlignment="1">
      <alignment horizontal="right" vertical="center"/>
    </xf>
    <xf numFmtId="3" fontId="29" fillId="2" borderId="36" xfId="0" applyNumberFormat="1" applyFont="1" applyFill="1" applyBorder="1" applyAlignment="1">
      <alignment horizontal="right" vertical="center"/>
    </xf>
    <xf numFmtId="0" fontId="32" fillId="6" borderId="55" xfId="0" applyFont="1" applyFill="1" applyBorder="1" applyAlignment="1">
      <alignment horizontal="center" vertical="center"/>
    </xf>
    <xf numFmtId="165" fontId="32" fillId="6" borderId="60" xfId="0" applyNumberFormat="1" applyFont="1" applyFill="1" applyBorder="1" applyAlignment="1">
      <alignment horizontal="right" vertical="center"/>
    </xf>
    <xf numFmtId="3" fontId="29" fillId="6" borderId="60" xfId="0" applyNumberFormat="1" applyFont="1" applyFill="1" applyBorder="1" applyAlignment="1">
      <alignment horizontal="right" vertical="center"/>
    </xf>
    <xf numFmtId="3" fontId="32" fillId="6" borderId="60" xfId="0" applyNumberFormat="1" applyFont="1" applyFill="1" applyBorder="1" applyAlignment="1">
      <alignment horizontal="right" vertical="center"/>
    </xf>
    <xf numFmtId="3" fontId="29" fillId="6" borderId="36" xfId="0" applyNumberFormat="1" applyFont="1" applyFill="1" applyBorder="1" applyAlignment="1">
      <alignment horizontal="right" vertical="center"/>
    </xf>
    <xf numFmtId="3" fontId="15" fillId="2" borderId="61" xfId="0" applyNumberFormat="1" applyFont="1" applyFill="1" applyBorder="1" applyAlignment="1">
      <alignment horizontal="right" vertical="center"/>
    </xf>
    <xf numFmtId="3" fontId="16" fillId="2" borderId="15" xfId="0" applyNumberFormat="1" applyFont="1" applyFill="1" applyBorder="1" applyAlignment="1">
      <alignment horizontal="right" vertical="center"/>
    </xf>
    <xf numFmtId="3" fontId="15" fillId="2" borderId="15" xfId="0" applyNumberFormat="1" applyFont="1" applyFill="1" applyBorder="1" applyAlignment="1">
      <alignment horizontal="right" vertical="center"/>
    </xf>
    <xf numFmtId="3" fontId="16" fillId="2" borderId="56" xfId="0" applyNumberFormat="1" applyFont="1" applyFill="1" applyBorder="1" applyAlignment="1">
      <alignment horizontal="right" vertical="center"/>
    </xf>
    <xf numFmtId="3" fontId="15" fillId="2" borderId="29" xfId="0" applyNumberFormat="1" applyFont="1" applyFill="1" applyBorder="1" applyAlignment="1">
      <alignment horizontal="right" vertical="center"/>
    </xf>
    <xf numFmtId="0" fontId="29" fillId="2" borderId="55" xfId="0" applyFont="1" applyFill="1" applyBorder="1" applyAlignment="1">
      <alignment horizontal="center" vertical="center"/>
    </xf>
    <xf numFmtId="3" fontId="28" fillId="2" borderId="60" xfId="0" applyNumberFormat="1" applyFont="1" applyFill="1" applyBorder="1" applyAlignment="1">
      <alignment horizontal="right" vertical="center"/>
    </xf>
    <xf numFmtId="14" fontId="15" fillId="2" borderId="15" xfId="0" applyNumberFormat="1" applyFont="1" applyFill="1" applyBorder="1" applyAlignment="1">
      <alignment horizontal="center" vertical="center"/>
    </xf>
    <xf numFmtId="14" fontId="15" fillId="2" borderId="55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3" fontId="23" fillId="0" borderId="0" xfId="0" applyNumberFormat="1" applyFont="1"/>
    <xf numFmtId="4" fontId="8" fillId="0" borderId="0" xfId="0" applyNumberFormat="1" applyFont="1"/>
    <xf numFmtId="0" fontId="11" fillId="0" borderId="64" xfId="0" applyFont="1" applyBorder="1" applyAlignment="1">
      <alignment horizontal="center" vertical="center"/>
    </xf>
    <xf numFmtId="3" fontId="29" fillId="5" borderId="61" xfId="0" applyNumberFormat="1" applyFont="1" applyFill="1" applyBorder="1" applyAlignment="1">
      <alignment horizontal="center" vertical="center"/>
    </xf>
    <xf numFmtId="3" fontId="29" fillId="5" borderId="48" xfId="0" applyNumberFormat="1" applyFont="1" applyFill="1" applyBorder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26" fillId="0" borderId="60" xfId="0" applyNumberFormat="1" applyFont="1" applyBorder="1" applyAlignment="1">
      <alignment horizontal="center" vertical="center"/>
    </xf>
    <xf numFmtId="3" fontId="29" fillId="0" borderId="60" xfId="0" applyNumberFormat="1" applyFont="1" applyBorder="1" applyAlignment="1">
      <alignment horizontal="center" vertical="center"/>
    </xf>
    <xf numFmtId="3" fontId="29" fillId="0" borderId="36" xfId="0" applyNumberFormat="1" applyFont="1" applyBorder="1" applyAlignment="1">
      <alignment horizontal="center" vertical="center"/>
    </xf>
    <xf numFmtId="3" fontId="18" fillId="0" borderId="0" xfId="0" applyNumberFormat="1" applyFont="1"/>
    <xf numFmtId="3" fontId="0" fillId="0" borderId="0" xfId="0" applyNumberFormat="1"/>
    <xf numFmtId="3" fontId="7" fillId="0" borderId="0" xfId="0" applyNumberFormat="1" applyFont="1"/>
    <xf numFmtId="3" fontId="9" fillId="0" borderId="0" xfId="0" applyNumberFormat="1" applyFont="1"/>
    <xf numFmtId="3" fontId="6" fillId="0" borderId="0" xfId="0" applyNumberFormat="1" applyFont="1"/>
    <xf numFmtId="3" fontId="13" fillId="0" borderId="0" xfId="0" applyNumberFormat="1" applyFont="1"/>
    <xf numFmtId="3" fontId="22" fillId="0" borderId="0" xfId="0" applyNumberFormat="1" applyFont="1"/>
    <xf numFmtId="3" fontId="34" fillId="0" borderId="0" xfId="0" applyNumberFormat="1" applyFont="1"/>
    <xf numFmtId="165" fontId="22" fillId="0" borderId="0" xfId="0" applyNumberFormat="1" applyFont="1"/>
    <xf numFmtId="0" fontId="15" fillId="0" borderId="22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3" fontId="29" fillId="0" borderId="44" xfId="0" applyNumberFormat="1" applyFont="1" applyBorder="1" applyAlignment="1">
      <alignment horizontal="center" vertical="center"/>
    </xf>
    <xf numFmtId="3" fontId="15" fillId="5" borderId="38" xfId="0" applyNumberFormat="1" applyFont="1" applyFill="1" applyBorder="1" applyAlignment="1">
      <alignment horizontal="right" vertical="center"/>
    </xf>
    <xf numFmtId="3" fontId="15" fillId="2" borderId="38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left" vertical="center"/>
    </xf>
    <xf numFmtId="0" fontId="15" fillId="5" borderId="33" xfId="0" applyFont="1" applyFill="1" applyBorder="1" applyAlignment="1">
      <alignment vertical="center" wrapText="1"/>
    </xf>
    <xf numFmtId="3" fontId="15" fillId="2" borderId="34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15" fillId="5" borderId="52" xfId="0" applyFont="1" applyFill="1" applyBorder="1" applyAlignment="1">
      <alignment horizontal="left" vertical="center" wrapText="1"/>
    </xf>
    <xf numFmtId="0" fontId="15" fillId="5" borderId="52" xfId="0" applyFont="1" applyFill="1" applyBorder="1" applyAlignment="1">
      <alignment horizontal="left" vertical="center"/>
    </xf>
    <xf numFmtId="0" fontId="15" fillId="2" borderId="52" xfId="0" applyFont="1" applyFill="1" applyBorder="1" applyAlignment="1">
      <alignment horizontal="left" vertical="center" wrapText="1"/>
    </xf>
    <xf numFmtId="0" fontId="15" fillId="2" borderId="52" xfId="0" applyFont="1" applyFill="1" applyBorder="1" applyAlignment="1">
      <alignment horizontal="left" vertical="center"/>
    </xf>
    <xf numFmtId="0" fontId="10" fillId="2" borderId="58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left" vertical="center"/>
    </xf>
    <xf numFmtId="0" fontId="15" fillId="2" borderId="30" xfId="0" applyFont="1" applyFill="1" applyBorder="1" applyAlignment="1">
      <alignment horizontal="left" vertical="center" wrapText="1"/>
    </xf>
    <xf numFmtId="0" fontId="15" fillId="5" borderId="30" xfId="0" applyFont="1" applyFill="1" applyBorder="1" applyAlignment="1">
      <alignment horizontal="left" vertical="center" wrapText="1"/>
    </xf>
    <xf numFmtId="0" fontId="16" fillId="5" borderId="30" xfId="0" applyFont="1" applyFill="1" applyBorder="1" applyAlignment="1">
      <alignment horizontal="left" vertical="center" wrapText="1"/>
    </xf>
    <xf numFmtId="0" fontId="16" fillId="2" borderId="30" xfId="0" applyFont="1" applyFill="1" applyBorder="1" applyAlignment="1">
      <alignment horizontal="left" vertical="center" wrapText="1"/>
    </xf>
    <xf numFmtId="0" fontId="15" fillId="5" borderId="30" xfId="0" applyFont="1" applyFill="1" applyBorder="1" applyAlignment="1">
      <alignment horizontal="left" vertical="center"/>
    </xf>
    <xf numFmtId="0" fontId="16" fillId="2" borderId="30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0" fontId="15" fillId="2" borderId="52" xfId="0" applyFont="1" applyFill="1" applyBorder="1" applyAlignment="1">
      <alignment vertical="center" wrapText="1"/>
    </xf>
    <xf numFmtId="0" fontId="15" fillId="5" borderId="52" xfId="0" applyFont="1" applyFill="1" applyBorder="1" applyAlignment="1">
      <alignment vertical="center" wrapText="1"/>
    </xf>
    <xf numFmtId="0" fontId="16" fillId="5" borderId="52" xfId="0" applyFont="1" applyFill="1" applyBorder="1" applyAlignment="1">
      <alignment vertical="center" wrapText="1"/>
    </xf>
    <xf numFmtId="0" fontId="16" fillId="2" borderId="52" xfId="0" applyFont="1" applyFill="1" applyBorder="1" applyAlignment="1">
      <alignment vertical="center" wrapText="1"/>
    </xf>
    <xf numFmtId="0" fontId="15" fillId="2" borderId="30" xfId="0" applyFont="1" applyFill="1" applyBorder="1" applyAlignment="1">
      <alignment vertical="center" wrapText="1"/>
    </xf>
    <xf numFmtId="0" fontId="16" fillId="5" borderId="30" xfId="0" applyFont="1" applyFill="1" applyBorder="1" applyAlignment="1">
      <alignment vertical="center" wrapText="1"/>
    </xf>
    <xf numFmtId="0" fontId="15" fillId="2" borderId="30" xfId="0" applyFont="1" applyFill="1" applyBorder="1" applyAlignment="1">
      <alignment vertical="center"/>
    </xf>
    <xf numFmtId="0" fontId="15" fillId="5" borderId="30" xfId="0" applyFont="1" applyFill="1" applyBorder="1" applyAlignment="1">
      <alignment vertical="center" wrapText="1"/>
    </xf>
    <xf numFmtId="0" fontId="15" fillId="5" borderId="30" xfId="0" applyFont="1" applyFill="1" applyBorder="1" applyAlignment="1">
      <alignment vertical="center"/>
    </xf>
    <xf numFmtId="0" fontId="16" fillId="2" borderId="30" xfId="0" applyFont="1" applyFill="1" applyBorder="1" applyAlignment="1">
      <alignment vertical="center"/>
    </xf>
    <xf numFmtId="0" fontId="15" fillId="2" borderId="17" xfId="0" applyFont="1" applyFill="1" applyBorder="1" applyAlignment="1">
      <alignment vertical="center"/>
    </xf>
    <xf numFmtId="0" fontId="30" fillId="2" borderId="0" xfId="0" applyFont="1" applyFill="1" applyAlignment="1">
      <alignment horizontal="center" vertical="center"/>
    </xf>
    <xf numFmtId="165" fontId="30" fillId="2" borderId="0" xfId="0" applyNumberFormat="1" applyFont="1" applyFill="1" applyAlignment="1">
      <alignment horizontal="right" vertical="center"/>
    </xf>
    <xf numFmtId="0" fontId="15" fillId="2" borderId="29" xfId="0" applyFont="1" applyFill="1" applyBorder="1" applyAlignment="1">
      <alignment horizontal="left" vertical="center"/>
    </xf>
    <xf numFmtId="0" fontId="15" fillId="2" borderId="51" xfId="0" applyFont="1" applyFill="1" applyBorder="1" applyAlignment="1">
      <alignment vertical="center" wrapText="1"/>
    </xf>
    <xf numFmtId="0" fontId="15" fillId="2" borderId="29" xfId="0" applyFont="1" applyFill="1" applyBorder="1" applyAlignment="1">
      <alignment vertical="center" wrapText="1"/>
    </xf>
    <xf numFmtId="0" fontId="21" fillId="3" borderId="0" xfId="0" applyFont="1" applyFill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/>
    </xf>
    <xf numFmtId="165" fontId="30" fillId="6" borderId="61" xfId="0" applyNumberFormat="1" applyFont="1" applyFill="1" applyBorder="1" applyAlignment="1">
      <alignment horizontal="right" vertical="center"/>
    </xf>
    <xf numFmtId="3" fontId="28" fillId="6" borderId="61" xfId="0" applyNumberFormat="1" applyFont="1" applyFill="1" applyBorder="1" applyAlignment="1">
      <alignment horizontal="right" vertical="center"/>
    </xf>
    <xf numFmtId="3" fontId="29" fillId="6" borderId="61" xfId="0" applyNumberFormat="1" applyFont="1" applyFill="1" applyBorder="1" applyAlignment="1">
      <alignment horizontal="right" vertical="center"/>
    </xf>
    <xf numFmtId="3" fontId="29" fillId="6" borderId="48" xfId="0" applyNumberFormat="1" applyFont="1" applyFill="1" applyBorder="1" applyAlignment="1">
      <alignment horizontal="right" vertical="center"/>
    </xf>
    <xf numFmtId="0" fontId="15" fillId="2" borderId="34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left" vertical="center" wrapText="1"/>
    </xf>
    <xf numFmtId="0" fontId="15" fillId="2" borderId="53" xfId="0" applyFont="1" applyFill="1" applyBorder="1" applyAlignment="1">
      <alignment horizontal="left" vertical="center"/>
    </xf>
    <xf numFmtId="0" fontId="15" fillId="2" borderId="39" xfId="0" applyFont="1" applyFill="1" applyBorder="1" applyAlignment="1">
      <alignment vertical="center"/>
    </xf>
    <xf numFmtId="0" fontId="15" fillId="2" borderId="29" xfId="0" applyFont="1" applyFill="1" applyBorder="1" applyAlignment="1">
      <alignment horizontal="left" vertical="center" wrapText="1"/>
    </xf>
    <xf numFmtId="0" fontId="15" fillId="2" borderId="51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vertical="center"/>
    </xf>
    <xf numFmtId="0" fontId="15" fillId="2" borderId="52" xfId="0" applyFont="1" applyFill="1" applyBorder="1" applyAlignment="1">
      <alignment vertical="center"/>
    </xf>
    <xf numFmtId="0" fontId="15" fillId="2" borderId="13" xfId="0" applyFont="1" applyFill="1" applyBorder="1" applyAlignment="1">
      <alignment horizontal="center" vertical="center"/>
    </xf>
    <xf numFmtId="3" fontId="15" fillId="2" borderId="13" xfId="0" applyNumberFormat="1" applyFont="1" applyFill="1" applyBorder="1" applyAlignment="1">
      <alignment horizontal="right" vertical="center"/>
    </xf>
    <xf numFmtId="0" fontId="24" fillId="0" borderId="58" xfId="0" applyFont="1" applyBorder="1" applyAlignment="1">
      <alignment horizontal="right" vertical="center"/>
    </xf>
    <xf numFmtId="0" fontId="10" fillId="2" borderId="63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36" fillId="0" borderId="0" xfId="0" applyFont="1"/>
    <xf numFmtId="0" fontId="41" fillId="0" borderId="0" xfId="0" applyFont="1" applyAlignment="1">
      <alignment vertical="center"/>
    </xf>
    <xf numFmtId="0" fontId="41" fillId="0" borderId="0" xfId="0" applyFont="1"/>
    <xf numFmtId="0" fontId="41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41" fillId="0" borderId="0" xfId="0" applyFont="1" applyAlignment="1">
      <alignment horizontal="left"/>
    </xf>
    <xf numFmtId="0" fontId="42" fillId="0" borderId="0" xfId="0" applyFont="1" applyAlignment="1">
      <alignment vertical="center" wrapText="1"/>
    </xf>
    <xf numFmtId="0" fontId="41" fillId="0" borderId="0" xfId="0" applyFont="1" applyAlignment="1">
      <alignment horizontal="left" wrapText="1"/>
    </xf>
    <xf numFmtId="0" fontId="43" fillId="0" borderId="0" xfId="0" applyFont="1"/>
    <xf numFmtId="0" fontId="37" fillId="0" borderId="0" xfId="0" applyFont="1"/>
    <xf numFmtId="0" fontId="46" fillId="0" borderId="0" xfId="0" applyFont="1"/>
    <xf numFmtId="0" fontId="44" fillId="0" borderId="0" xfId="0" applyFont="1"/>
    <xf numFmtId="0" fontId="37" fillId="2" borderId="0" xfId="0" applyFont="1" applyFill="1"/>
    <xf numFmtId="0" fontId="42" fillId="0" borderId="0" xfId="0" applyFont="1"/>
    <xf numFmtId="0" fontId="41" fillId="0" borderId="0" xfId="0" applyFont="1" applyAlignment="1">
      <alignment horizontal="left" indent="1"/>
    </xf>
    <xf numFmtId="0" fontId="42" fillId="0" borderId="0" xfId="0" applyFont="1" applyAlignment="1">
      <alignment vertical="center"/>
    </xf>
    <xf numFmtId="0" fontId="45" fillId="0" borderId="0" xfId="0" applyFont="1"/>
    <xf numFmtId="4" fontId="45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/>
    </xf>
    <xf numFmtId="0" fontId="1" fillId="0" borderId="0" xfId="0" applyFont="1"/>
    <xf numFmtId="0" fontId="35" fillId="0" borderId="0" xfId="0" applyFont="1"/>
    <xf numFmtId="4" fontId="35" fillId="0" borderId="0" xfId="0" applyNumberFormat="1" applyFont="1"/>
    <xf numFmtId="0" fontId="46" fillId="3" borderId="15" xfId="0" applyFont="1" applyFill="1" applyBorder="1"/>
    <xf numFmtId="4" fontId="35" fillId="0" borderId="0" xfId="0" applyNumberFormat="1" applyFont="1" applyAlignment="1">
      <alignment horizontal="center" vertical="center"/>
    </xf>
    <xf numFmtId="0" fontId="51" fillId="0" borderId="0" xfId="0" applyFont="1"/>
    <xf numFmtId="0" fontId="52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4" fontId="54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4" fontId="35" fillId="0" borderId="0" xfId="0" applyNumberFormat="1" applyFont="1" applyAlignment="1">
      <alignment vertical="center"/>
    </xf>
    <xf numFmtId="4" fontId="35" fillId="0" borderId="0" xfId="0" applyNumberFormat="1" applyFont="1" applyAlignment="1">
      <alignment horizontal="right" vertical="center"/>
    </xf>
    <xf numFmtId="4" fontId="55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4" fontId="53" fillId="0" borderId="0" xfId="0" applyNumberFormat="1" applyFont="1" applyAlignment="1">
      <alignment vertical="center"/>
    </xf>
    <xf numFmtId="4" fontId="52" fillId="0" borderId="0" xfId="0" applyNumberFormat="1" applyFont="1" applyAlignment="1">
      <alignment vertical="center"/>
    </xf>
    <xf numFmtId="0" fontId="51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4" fontId="56" fillId="0" borderId="0" xfId="0" applyNumberFormat="1" applyFont="1" applyAlignment="1">
      <alignment vertical="center"/>
    </xf>
    <xf numFmtId="0" fontId="53" fillId="0" borderId="0" xfId="0" applyFont="1" applyAlignment="1">
      <alignment horizontal="right" vertical="center"/>
    </xf>
    <xf numFmtId="0" fontId="52" fillId="0" borderId="0" xfId="0" applyFont="1" applyAlignment="1">
      <alignment horizontal="right" vertical="center"/>
    </xf>
    <xf numFmtId="0" fontId="50" fillId="0" borderId="0" xfId="0" applyFont="1" applyAlignment="1">
      <alignment horizontal="left" vertical="center" wrapText="1"/>
    </xf>
    <xf numFmtId="0" fontId="57" fillId="3" borderId="69" xfId="0" applyFont="1" applyFill="1" applyBorder="1" applyAlignment="1">
      <alignment horizontal="center" vertical="center"/>
    </xf>
    <xf numFmtId="4" fontId="35" fillId="0" borderId="0" xfId="1" applyNumberFormat="1" applyFont="1" applyFill="1" applyBorder="1" applyAlignment="1" applyProtection="1">
      <alignment horizontal="right" vertical="center" wrapText="1"/>
    </xf>
    <xf numFmtId="4" fontId="35" fillId="0" borderId="0" xfId="2" applyNumberFormat="1" applyAlignment="1">
      <alignment horizontal="right" vertical="center" wrapText="1"/>
    </xf>
    <xf numFmtId="0" fontId="58" fillId="0" borderId="0" xfId="0" applyFont="1" applyAlignment="1">
      <alignment horizontal="left" vertical="center" wrapText="1"/>
    </xf>
    <xf numFmtId="0" fontId="59" fillId="0" borderId="0" xfId="0" applyFont="1"/>
    <xf numFmtId="0" fontId="53" fillId="3" borderId="66" xfId="0" applyFont="1" applyFill="1" applyBorder="1" applyAlignment="1">
      <alignment horizontal="center" vertical="center"/>
    </xf>
    <xf numFmtId="4" fontId="53" fillId="3" borderId="70" xfId="0" applyNumberFormat="1" applyFont="1" applyFill="1" applyBorder="1" applyAlignment="1">
      <alignment horizontal="center" vertical="center" wrapText="1"/>
    </xf>
    <xf numFmtId="4" fontId="52" fillId="3" borderId="68" xfId="0" applyNumberFormat="1" applyFont="1" applyFill="1" applyBorder="1" applyAlignment="1">
      <alignment horizontal="center" vertical="center" wrapText="1"/>
    </xf>
    <xf numFmtId="0" fontId="54" fillId="0" borderId="1" xfId="2" applyFont="1" applyBorder="1" applyAlignment="1">
      <alignment horizontal="left" vertical="center" wrapText="1"/>
    </xf>
    <xf numFmtId="0" fontId="54" fillId="0" borderId="1" xfId="0" applyFont="1" applyBorder="1" applyAlignment="1">
      <alignment horizontal="left" vertical="center" wrapText="1"/>
    </xf>
    <xf numFmtId="14" fontId="51" fillId="3" borderId="55" xfId="0" applyNumberFormat="1" applyFont="1" applyFill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54" fillId="0" borderId="9" xfId="0" applyFont="1" applyBorder="1" applyAlignment="1">
      <alignment horizontal="center" vertical="center"/>
    </xf>
    <xf numFmtId="49" fontId="54" fillId="0" borderId="1" xfId="0" applyNumberFormat="1" applyFont="1" applyBorder="1" applyAlignment="1">
      <alignment horizontal="left" vertical="center" wrapText="1"/>
    </xf>
    <xf numFmtId="0" fontId="62" fillId="0" borderId="0" xfId="0" applyFont="1" applyAlignment="1">
      <alignment horizontal="left" vertical="center"/>
    </xf>
    <xf numFmtId="4" fontId="54" fillId="0" borderId="1" xfId="0" applyNumberFormat="1" applyFont="1" applyBorder="1" applyAlignment="1">
      <alignment horizontal="right" vertical="center"/>
    </xf>
    <xf numFmtId="4" fontId="54" fillId="0" borderId="1" xfId="1" applyNumberFormat="1" applyFont="1" applyFill="1" applyBorder="1" applyAlignment="1" applyProtection="1">
      <alignment horizontal="right" vertical="center" wrapText="1"/>
    </xf>
    <xf numFmtId="4" fontId="54" fillId="0" borderId="5" xfId="1" applyNumberFormat="1" applyFont="1" applyFill="1" applyBorder="1" applyAlignment="1" applyProtection="1">
      <alignment horizontal="right" vertical="center" wrapText="1"/>
    </xf>
    <xf numFmtId="4" fontId="53" fillId="3" borderId="13" xfId="0" applyNumberFormat="1" applyFont="1" applyFill="1" applyBorder="1" applyAlignment="1">
      <alignment horizontal="center" vertical="center" wrapText="1"/>
    </xf>
    <xf numFmtId="4" fontId="53" fillId="2" borderId="0" xfId="0" applyNumberFormat="1" applyFont="1" applyFill="1" applyAlignment="1">
      <alignment horizontal="center" vertical="center" wrapText="1"/>
    </xf>
    <xf numFmtId="4" fontId="54" fillId="2" borderId="0" xfId="1" applyNumberFormat="1" applyFont="1" applyFill="1" applyBorder="1" applyAlignment="1" applyProtection="1">
      <alignment horizontal="right" vertical="center" wrapText="1"/>
    </xf>
    <xf numFmtId="4" fontId="54" fillId="0" borderId="30" xfId="1" applyNumberFormat="1" applyFont="1" applyFill="1" applyBorder="1" applyAlignment="1" applyProtection="1">
      <alignment horizontal="right" vertical="center" wrapText="1"/>
    </xf>
    <xf numFmtId="4" fontId="54" fillId="0" borderId="29" xfId="1" applyNumberFormat="1" applyFont="1" applyFill="1" applyBorder="1" applyAlignment="1" applyProtection="1">
      <alignment horizontal="right" vertical="center" wrapText="1"/>
    </xf>
    <xf numFmtId="4" fontId="54" fillId="0" borderId="0" xfId="0" applyNumberFormat="1" applyFont="1" applyAlignment="1">
      <alignment horizontal="right" vertical="center"/>
    </xf>
    <xf numFmtId="4" fontId="54" fillId="2" borderId="1" xfId="0" applyNumberFormat="1" applyFont="1" applyFill="1" applyBorder="1" applyAlignment="1">
      <alignment horizontal="right" vertical="center"/>
    </xf>
    <xf numFmtId="4" fontId="52" fillId="0" borderId="0" xfId="0" applyNumberFormat="1" applyFont="1" applyAlignment="1">
      <alignment horizontal="center" vertical="center" wrapText="1"/>
    </xf>
    <xf numFmtId="4" fontId="54" fillId="2" borderId="9" xfId="2" applyNumberFormat="1" applyFont="1" applyFill="1" applyBorder="1" applyAlignment="1">
      <alignment horizontal="right" vertical="center" wrapText="1"/>
    </xf>
    <xf numFmtId="4" fontId="54" fillId="2" borderId="4" xfId="0" applyNumberFormat="1" applyFont="1" applyFill="1" applyBorder="1" applyAlignment="1">
      <alignment horizontal="right" vertical="center"/>
    </xf>
    <xf numFmtId="4" fontId="54" fillId="0" borderId="4" xfId="0" applyNumberFormat="1" applyFont="1" applyBorder="1" applyAlignment="1">
      <alignment horizontal="right" vertical="center"/>
    </xf>
    <xf numFmtId="4" fontId="54" fillId="0" borderId="5" xfId="0" applyNumberFormat="1" applyFont="1" applyBorder="1" applyAlignment="1">
      <alignment horizontal="right" vertical="center"/>
    </xf>
    <xf numFmtId="4" fontId="52" fillId="3" borderId="22" xfId="0" applyNumberFormat="1" applyFont="1" applyFill="1" applyBorder="1" applyAlignment="1">
      <alignment horizontal="center" vertical="center" wrapText="1"/>
    </xf>
    <xf numFmtId="4" fontId="54" fillId="2" borderId="5" xfId="1" applyNumberFormat="1" applyFont="1" applyFill="1" applyBorder="1" applyAlignment="1" applyProtection="1">
      <alignment horizontal="right" vertical="center" wrapText="1"/>
    </xf>
    <xf numFmtId="4" fontId="54" fillId="2" borderId="9" xfId="1" applyNumberFormat="1" applyFont="1" applyFill="1" applyBorder="1" applyAlignment="1" applyProtection="1">
      <alignment horizontal="right" vertical="center" wrapText="1"/>
    </xf>
    <xf numFmtId="4" fontId="54" fillId="2" borderId="5" xfId="0" applyNumberFormat="1" applyFont="1" applyFill="1" applyBorder="1" applyAlignment="1">
      <alignment horizontal="right" vertical="center"/>
    </xf>
    <xf numFmtId="4" fontId="54" fillId="2" borderId="9" xfId="0" applyNumberFormat="1" applyFont="1" applyFill="1" applyBorder="1" applyAlignment="1">
      <alignment horizontal="right" vertical="center"/>
    </xf>
    <xf numFmtId="4" fontId="54" fillId="2" borderId="1" xfId="1" applyNumberFormat="1" applyFont="1" applyFill="1" applyBorder="1" applyAlignment="1" applyProtection="1">
      <alignment horizontal="right" vertical="center" wrapText="1"/>
    </xf>
    <xf numFmtId="4" fontId="54" fillId="0" borderId="38" xfId="1" applyNumberFormat="1" applyFont="1" applyFill="1" applyBorder="1" applyAlignment="1" applyProtection="1">
      <alignment horizontal="center" vertical="center" wrapText="1"/>
    </xf>
    <xf numFmtId="4" fontId="54" fillId="0" borderId="5" xfId="0" applyNumberFormat="1" applyFont="1" applyBorder="1" applyAlignment="1">
      <alignment vertical="center"/>
    </xf>
    <xf numFmtId="4" fontId="54" fillId="2" borderId="5" xfId="0" applyNumberFormat="1" applyFont="1" applyFill="1" applyBorder="1" applyAlignment="1">
      <alignment vertical="center"/>
    </xf>
    <xf numFmtId="4" fontId="54" fillId="2" borderId="8" xfId="2" applyNumberFormat="1" applyFont="1" applyFill="1" applyBorder="1" applyAlignment="1">
      <alignment horizontal="right" vertical="center" wrapText="1"/>
    </xf>
    <xf numFmtId="4" fontId="54" fillId="0" borderId="9" xfId="0" applyNumberFormat="1" applyFont="1" applyBorder="1" applyAlignment="1">
      <alignment horizontal="right" vertical="center"/>
    </xf>
    <xf numFmtId="4" fontId="61" fillId="0" borderId="5" xfId="0" applyNumberFormat="1" applyFont="1" applyBorder="1" applyAlignment="1">
      <alignment horizontal="right" vertical="center"/>
    </xf>
    <xf numFmtId="4" fontId="52" fillId="3" borderId="15" xfId="0" applyNumberFormat="1" applyFont="1" applyFill="1" applyBorder="1" applyAlignment="1">
      <alignment horizontal="center" vertical="center" wrapText="1"/>
    </xf>
    <xf numFmtId="4" fontId="52" fillId="3" borderId="69" xfId="0" applyNumberFormat="1" applyFont="1" applyFill="1" applyBorder="1" applyAlignment="1">
      <alignment horizontal="center" vertical="center" wrapText="1"/>
    </xf>
    <xf numFmtId="4" fontId="54" fillId="0" borderId="1" xfId="2" applyNumberFormat="1" applyFont="1" applyBorder="1" applyAlignment="1">
      <alignment horizontal="right" vertical="center" wrapText="1"/>
    </xf>
    <xf numFmtId="4" fontId="54" fillId="2" borderId="0" xfId="0" applyNumberFormat="1" applyFont="1" applyFill="1" applyAlignment="1">
      <alignment horizontal="right" vertical="center"/>
    </xf>
    <xf numFmtId="4" fontId="54" fillId="0" borderId="3" xfId="2" applyNumberFormat="1" applyFont="1" applyBorder="1" applyAlignment="1">
      <alignment horizontal="right" vertical="center" wrapText="1"/>
    </xf>
    <xf numFmtId="4" fontId="54" fillId="0" borderId="4" xfId="2" applyNumberFormat="1" applyFont="1" applyBorder="1" applyAlignment="1">
      <alignment horizontal="right" vertical="center" wrapText="1"/>
    </xf>
    <xf numFmtId="4" fontId="54" fillId="0" borderId="0" xfId="1" applyNumberFormat="1" applyFont="1" applyFill="1" applyBorder="1" applyAlignment="1" applyProtection="1">
      <alignment horizontal="right" vertical="center" wrapText="1"/>
    </xf>
    <xf numFmtId="0" fontId="54" fillId="0" borderId="3" xfId="0" applyFont="1" applyBorder="1" applyAlignment="1">
      <alignment horizontal="left" vertical="center" wrapText="1"/>
    </xf>
    <xf numFmtId="49" fontId="54" fillId="0" borderId="3" xfId="0" applyNumberFormat="1" applyFont="1" applyBorder="1" applyAlignment="1">
      <alignment horizontal="left" vertical="center" wrapText="1"/>
    </xf>
    <xf numFmtId="4" fontId="54" fillId="0" borderId="37" xfId="2" applyNumberFormat="1" applyFont="1" applyBorder="1" applyAlignment="1">
      <alignment horizontal="center" vertical="center" wrapText="1"/>
    </xf>
    <xf numFmtId="4" fontId="54" fillId="0" borderId="29" xfId="2" applyNumberFormat="1" applyFont="1" applyBorder="1" applyAlignment="1">
      <alignment horizontal="right" vertical="center" wrapText="1"/>
    </xf>
    <xf numFmtId="4" fontId="54" fillId="2" borderId="0" xfId="2" applyNumberFormat="1" applyFont="1" applyFill="1" applyAlignment="1">
      <alignment horizontal="right" vertical="center" wrapText="1"/>
    </xf>
    <xf numFmtId="4" fontId="54" fillId="0" borderId="38" xfId="2" applyNumberFormat="1" applyFont="1" applyBorder="1" applyAlignment="1">
      <alignment horizontal="center" vertical="center" wrapText="1"/>
    </xf>
    <xf numFmtId="4" fontId="54" fillId="0" borderId="30" xfId="2" applyNumberFormat="1" applyFont="1" applyBorder="1" applyAlignment="1">
      <alignment horizontal="right" vertical="center" wrapText="1"/>
    </xf>
    <xf numFmtId="4" fontId="54" fillId="0" borderId="38" xfId="0" applyNumberFormat="1" applyFont="1" applyBorder="1" applyAlignment="1">
      <alignment horizontal="center" vertical="center"/>
    </xf>
    <xf numFmtId="4" fontId="54" fillId="0" borderId="30" xfId="0" applyNumberFormat="1" applyFont="1" applyBorder="1" applyAlignment="1">
      <alignment horizontal="right" vertical="center"/>
    </xf>
    <xf numFmtId="4" fontId="54" fillId="7" borderId="38" xfId="0" applyNumberFormat="1" applyFont="1" applyFill="1" applyBorder="1" applyAlignment="1">
      <alignment horizontal="center" vertical="center"/>
    </xf>
    <xf numFmtId="4" fontId="54" fillId="7" borderId="30" xfId="0" applyNumberFormat="1" applyFont="1" applyFill="1" applyBorder="1" applyAlignment="1">
      <alignment horizontal="right" vertical="center"/>
    </xf>
    <xf numFmtId="4" fontId="54" fillId="0" borderId="5" xfId="2" applyNumberFormat="1" applyFont="1" applyBorder="1" applyAlignment="1">
      <alignment horizontal="right" vertical="center" wrapText="1"/>
    </xf>
    <xf numFmtId="4" fontId="54" fillId="0" borderId="44" xfId="1" applyNumberFormat="1" applyFont="1" applyFill="1" applyBorder="1" applyAlignment="1" applyProtection="1">
      <alignment horizontal="center" vertical="center" wrapText="1"/>
    </xf>
    <xf numFmtId="4" fontId="54" fillId="0" borderId="39" xfId="0" applyNumberFormat="1" applyFont="1" applyBorder="1" applyAlignment="1">
      <alignment horizontal="right" vertical="center"/>
    </xf>
    <xf numFmtId="4" fontId="54" fillId="0" borderId="47" xfId="1" applyNumberFormat="1" applyFont="1" applyFill="1" applyBorder="1" applyAlignment="1" applyProtection="1">
      <alignment horizontal="center" vertical="center" wrapText="1"/>
    </xf>
    <xf numFmtId="4" fontId="54" fillId="2" borderId="38" xfId="1" applyNumberFormat="1" applyFont="1" applyFill="1" applyBorder="1" applyAlignment="1" applyProtection="1">
      <alignment horizontal="center" vertical="center" wrapText="1"/>
    </xf>
    <xf numFmtId="4" fontId="54" fillId="2" borderId="30" xfId="0" applyNumberFormat="1" applyFont="1" applyFill="1" applyBorder="1" applyAlignment="1">
      <alignment horizontal="right" vertical="center" wrapText="1"/>
    </xf>
    <xf numFmtId="4" fontId="54" fillId="0" borderId="0" xfId="0" applyNumberFormat="1" applyFont="1" applyAlignment="1">
      <alignment horizontal="right" vertical="center" wrapText="1"/>
    </xf>
    <xf numFmtId="0" fontId="54" fillId="2" borderId="1" xfId="0" applyFont="1" applyFill="1" applyBorder="1" applyAlignment="1">
      <alignment horizontal="left" vertical="center"/>
    </xf>
    <xf numFmtId="4" fontId="54" fillId="2" borderId="49" xfId="0" applyNumberFormat="1" applyFont="1" applyFill="1" applyBorder="1" applyAlignment="1">
      <alignment horizontal="center" vertical="center"/>
    </xf>
    <xf numFmtId="4" fontId="54" fillId="2" borderId="39" xfId="0" applyNumberFormat="1" applyFont="1" applyFill="1" applyBorder="1" applyAlignment="1">
      <alignment horizontal="right" vertical="center"/>
    </xf>
    <xf numFmtId="0" fontId="54" fillId="0" borderId="1" xfId="0" applyFont="1" applyBorder="1" applyAlignment="1">
      <alignment horizontal="left" vertical="center"/>
    </xf>
    <xf numFmtId="4" fontId="54" fillId="2" borderId="38" xfId="0" applyNumberFormat="1" applyFont="1" applyFill="1" applyBorder="1" applyAlignment="1">
      <alignment horizontal="center" vertical="center"/>
    </xf>
    <xf numFmtId="4" fontId="54" fillId="2" borderId="30" xfId="0" applyNumberFormat="1" applyFont="1" applyFill="1" applyBorder="1" applyAlignment="1">
      <alignment horizontal="right" vertical="center"/>
    </xf>
    <xf numFmtId="4" fontId="54" fillId="2" borderId="44" xfId="1" applyNumberFormat="1" applyFont="1" applyFill="1" applyBorder="1" applyAlignment="1" applyProtection="1">
      <alignment horizontal="center" vertical="center" wrapText="1"/>
    </xf>
    <xf numFmtId="4" fontId="54" fillId="2" borderId="16" xfId="1" applyNumberFormat="1" applyFont="1" applyFill="1" applyBorder="1" applyAlignment="1" applyProtection="1">
      <alignment horizontal="right" vertical="center" wrapText="1"/>
    </xf>
    <xf numFmtId="4" fontId="54" fillId="2" borderId="49" xfId="1" applyNumberFormat="1" applyFont="1" applyFill="1" applyBorder="1" applyAlignment="1" applyProtection="1">
      <alignment horizontal="center" vertical="center" wrapText="1"/>
    </xf>
    <xf numFmtId="4" fontId="54" fillId="2" borderId="39" xfId="1" applyNumberFormat="1" applyFont="1" applyFill="1" applyBorder="1" applyAlignment="1" applyProtection="1">
      <alignment horizontal="right" vertical="center" wrapText="1"/>
    </xf>
    <xf numFmtId="4" fontId="54" fillId="2" borderId="30" xfId="2" applyNumberFormat="1" applyFont="1" applyFill="1" applyBorder="1" applyAlignment="1">
      <alignment horizontal="right" vertical="center" wrapText="1"/>
    </xf>
    <xf numFmtId="4" fontId="54" fillId="0" borderId="0" xfId="2" applyNumberFormat="1" applyFont="1" applyAlignment="1">
      <alignment horizontal="right" vertical="center" wrapText="1"/>
    </xf>
    <xf numFmtId="4" fontId="54" fillId="2" borderId="30" xfId="1" applyNumberFormat="1" applyFont="1" applyFill="1" applyBorder="1" applyAlignment="1" applyProtection="1">
      <alignment horizontal="right" vertical="center" wrapText="1"/>
    </xf>
    <xf numFmtId="4" fontId="54" fillId="0" borderId="47" xfId="0" applyNumberFormat="1" applyFont="1" applyBorder="1" applyAlignment="1">
      <alignment horizontal="center" vertical="center"/>
    </xf>
    <xf numFmtId="4" fontId="54" fillId="0" borderId="29" xfId="0" applyNumberFormat="1" applyFont="1" applyBorder="1" applyAlignment="1">
      <alignment horizontal="right" vertical="center"/>
    </xf>
    <xf numFmtId="4" fontId="54" fillId="0" borderId="39" xfId="1" applyNumberFormat="1" applyFont="1" applyFill="1" applyBorder="1" applyAlignment="1" applyProtection="1">
      <alignment horizontal="right" vertical="center" wrapText="1"/>
    </xf>
    <xf numFmtId="4" fontId="54" fillId="2" borderId="29" xfId="1" applyNumberFormat="1" applyFont="1" applyFill="1" applyBorder="1" applyAlignment="1" applyProtection="1">
      <alignment horizontal="right" vertical="center" wrapText="1"/>
    </xf>
    <xf numFmtId="4" fontId="54" fillId="0" borderId="9" xfId="1" applyNumberFormat="1" applyFont="1" applyFill="1" applyBorder="1" applyAlignment="1" applyProtection="1">
      <alignment horizontal="right" vertical="center" wrapText="1"/>
    </xf>
    <xf numFmtId="4" fontId="54" fillId="0" borderId="16" xfId="0" applyNumberFormat="1" applyFont="1" applyBorder="1" applyAlignment="1">
      <alignment horizontal="right" vertical="center"/>
    </xf>
    <xf numFmtId="0" fontId="54" fillId="0" borderId="5" xfId="0" applyFont="1" applyBorder="1" applyAlignment="1">
      <alignment horizontal="right" vertical="center"/>
    </xf>
    <xf numFmtId="0" fontId="54" fillId="0" borderId="9" xfId="0" applyFont="1" applyBorder="1" applyAlignment="1">
      <alignment horizontal="right" vertical="center"/>
    </xf>
    <xf numFmtId="4" fontId="54" fillId="7" borderId="39" xfId="0" applyNumberFormat="1" applyFont="1" applyFill="1" applyBorder="1" applyAlignment="1">
      <alignment horizontal="right" vertical="center"/>
    </xf>
    <xf numFmtId="166" fontId="54" fillId="0" borderId="1" xfId="3" applyFont="1" applyBorder="1" applyAlignment="1">
      <alignment horizontal="left" vertical="center" wrapText="1"/>
    </xf>
    <xf numFmtId="4" fontId="54" fillId="2" borderId="47" xfId="1" applyNumberFormat="1" applyFont="1" applyFill="1" applyBorder="1" applyAlignment="1" applyProtection="1">
      <alignment horizontal="center" vertical="center" wrapText="1"/>
    </xf>
    <xf numFmtId="4" fontId="54" fillId="2" borderId="30" xfId="0" applyNumberFormat="1" applyFont="1" applyFill="1" applyBorder="1" applyAlignment="1">
      <alignment horizontal="center" vertical="center"/>
    </xf>
    <xf numFmtId="4" fontId="54" fillId="2" borderId="0" xfId="0" applyNumberFormat="1" applyFont="1" applyFill="1" applyAlignment="1">
      <alignment horizontal="center" vertical="center"/>
    </xf>
    <xf numFmtId="0" fontId="54" fillId="2" borderId="1" xfId="2" applyFont="1" applyFill="1" applyBorder="1" applyAlignment="1">
      <alignment horizontal="left" vertical="center" wrapText="1"/>
    </xf>
    <xf numFmtId="4" fontId="54" fillId="2" borderId="38" xfId="0" applyNumberFormat="1" applyFont="1" applyFill="1" applyBorder="1"/>
    <xf numFmtId="0" fontId="54" fillId="2" borderId="38" xfId="0" applyFont="1" applyFill="1" applyBorder="1"/>
    <xf numFmtId="4" fontId="54" fillId="2" borderId="29" xfId="0" applyNumberFormat="1" applyFont="1" applyFill="1" applyBorder="1" applyAlignment="1">
      <alignment horizontal="right" vertical="center"/>
    </xf>
    <xf numFmtId="4" fontId="54" fillId="7" borderId="29" xfId="1" applyNumberFormat="1" applyFont="1" applyFill="1" applyBorder="1" applyAlignment="1" applyProtection="1">
      <alignment horizontal="right" vertical="center" wrapText="1"/>
    </xf>
    <xf numFmtId="4" fontId="54" fillId="0" borderId="38" xfId="0" applyNumberFormat="1" applyFont="1" applyBorder="1" applyAlignment="1">
      <alignment horizontal="center"/>
    </xf>
    <xf numFmtId="4" fontId="54" fillId="7" borderId="38" xfId="0" applyNumberFormat="1" applyFont="1" applyFill="1" applyBorder="1" applyAlignment="1">
      <alignment horizontal="center"/>
    </xf>
    <xf numFmtId="4" fontId="54" fillId="7" borderId="30" xfId="1" applyNumberFormat="1" applyFont="1" applyFill="1" applyBorder="1" applyAlignment="1" applyProtection="1">
      <alignment horizontal="right" vertical="center" wrapText="1"/>
    </xf>
    <xf numFmtId="4" fontId="54" fillId="7" borderId="47" xfId="0" applyNumberFormat="1" applyFont="1" applyFill="1" applyBorder="1" applyAlignment="1">
      <alignment horizontal="center" vertical="center"/>
    </xf>
    <xf numFmtId="4" fontId="54" fillId="0" borderId="5" xfId="7" applyNumberFormat="1" applyFont="1" applyBorder="1" applyAlignment="1">
      <alignment horizontal="right" vertical="center"/>
    </xf>
    <xf numFmtId="4" fontId="54" fillId="0" borderId="5" xfId="0" applyNumberFormat="1" applyFont="1" applyBorder="1" applyAlignment="1">
      <alignment horizontal="right" vertical="center" wrapText="1"/>
    </xf>
    <xf numFmtId="4" fontId="54" fillId="7" borderId="47" xfId="1" applyNumberFormat="1" applyFont="1" applyFill="1" applyBorder="1" applyAlignment="1" applyProtection="1">
      <alignment horizontal="center" vertical="center" wrapText="1"/>
    </xf>
    <xf numFmtId="4" fontId="54" fillId="0" borderId="33" xfId="0" applyNumberFormat="1" applyFont="1" applyBorder="1" applyAlignment="1">
      <alignment horizontal="right" vertical="center"/>
    </xf>
    <xf numFmtId="0" fontId="54" fillId="0" borderId="6" xfId="2" applyFont="1" applyBorder="1" applyAlignment="1">
      <alignment horizontal="left" vertical="center" wrapText="1"/>
    </xf>
    <xf numFmtId="4" fontId="54" fillId="0" borderId="7" xfId="0" applyNumberFormat="1" applyFont="1" applyBorder="1" applyAlignment="1">
      <alignment horizontal="right" vertical="center"/>
    </xf>
    <xf numFmtId="4" fontId="54" fillId="0" borderId="35" xfId="0" applyNumberFormat="1" applyFont="1" applyBorder="1" applyAlignment="1">
      <alignment horizontal="center" vertical="center"/>
    </xf>
    <xf numFmtId="4" fontId="54" fillId="0" borderId="34" xfId="0" applyNumberFormat="1" applyFont="1" applyBorder="1" applyAlignment="1">
      <alignment horizontal="right" vertical="center"/>
    </xf>
    <xf numFmtId="4" fontId="54" fillId="2" borderId="24" xfId="0" applyNumberFormat="1" applyFont="1" applyFill="1" applyBorder="1" applyAlignment="1">
      <alignment horizontal="right" vertical="center"/>
    </xf>
    <xf numFmtId="4" fontId="54" fillId="0" borderId="6" xfId="0" applyNumberFormat="1" applyFont="1" applyBorder="1" applyAlignment="1">
      <alignment horizontal="right" vertical="center"/>
    </xf>
    <xf numFmtId="4" fontId="53" fillId="0" borderId="0" xfId="0" applyNumberFormat="1" applyFont="1"/>
    <xf numFmtId="4" fontId="53" fillId="0" borderId="0" xfId="0" applyNumberFormat="1" applyFont="1" applyAlignment="1">
      <alignment horizontal="center"/>
    </xf>
    <xf numFmtId="0" fontId="54" fillId="0" borderId="10" xfId="0" applyFont="1" applyBorder="1" applyAlignment="1">
      <alignment horizontal="center" vertical="center"/>
    </xf>
    <xf numFmtId="4" fontId="54" fillId="0" borderId="26" xfId="0" applyNumberFormat="1" applyFont="1" applyBorder="1" applyAlignment="1">
      <alignment horizontal="right" vertical="center"/>
    </xf>
    <xf numFmtId="4" fontId="64" fillId="0" borderId="1" xfId="2" applyNumberFormat="1" applyFont="1" applyBorder="1" applyAlignment="1">
      <alignment horizontal="right" vertical="center" wrapText="1"/>
    </xf>
    <xf numFmtId="4" fontId="65" fillId="0" borderId="5" xfId="1" applyNumberFormat="1" applyFont="1" applyBorder="1" applyAlignment="1">
      <alignment horizontal="right" vertical="center" wrapText="1"/>
    </xf>
    <xf numFmtId="4" fontId="65" fillId="0" borderId="5" xfId="0" applyNumberFormat="1" applyFont="1" applyBorder="1" applyAlignment="1">
      <alignment horizontal="right" vertical="center"/>
    </xf>
    <xf numFmtId="4" fontId="65" fillId="2" borderId="5" xfId="0" applyNumberFormat="1" applyFont="1" applyFill="1" applyBorder="1" applyAlignment="1">
      <alignment horizontal="right" vertical="center"/>
    </xf>
    <xf numFmtId="4" fontId="65" fillId="2" borderId="5" xfId="0" applyNumberFormat="1" applyFont="1" applyFill="1" applyBorder="1" applyAlignment="1">
      <alignment vertical="center"/>
    </xf>
    <xf numFmtId="4" fontId="54" fillId="0" borderId="8" xfId="2" applyNumberFormat="1" applyFont="1" applyBorder="1" applyAlignment="1">
      <alignment horizontal="right" vertical="center" wrapText="1"/>
    </xf>
    <xf numFmtId="4" fontId="54" fillId="0" borderId="9" xfId="2" applyNumberFormat="1" applyFont="1" applyBorder="1" applyAlignment="1">
      <alignment horizontal="right" vertical="center" wrapText="1"/>
    </xf>
    <xf numFmtId="0" fontId="59" fillId="0" borderId="0" xfId="0" applyFont="1" applyAlignment="1">
      <alignment vertical="center"/>
    </xf>
    <xf numFmtId="4" fontId="64" fillId="0" borderId="9" xfId="0" applyNumberFormat="1" applyFont="1" applyBorder="1" applyAlignment="1">
      <alignment horizontal="right" vertical="center"/>
    </xf>
    <xf numFmtId="4" fontId="54" fillId="0" borderId="24" xfId="0" applyNumberFormat="1" applyFont="1" applyBorder="1" applyAlignment="1">
      <alignment horizontal="right" vertical="center"/>
    </xf>
    <xf numFmtId="4" fontId="65" fillId="0" borderId="9" xfId="0" applyNumberFormat="1" applyFont="1" applyBorder="1" applyAlignment="1">
      <alignment horizontal="right" vertical="center"/>
    </xf>
    <xf numFmtId="0" fontId="44" fillId="0" borderId="0" xfId="0" applyFont="1" applyAlignment="1">
      <alignment vertical="top"/>
    </xf>
    <xf numFmtId="0" fontId="44" fillId="0" borderId="0" xfId="0" applyFont="1" applyAlignment="1">
      <alignment vertical="center"/>
    </xf>
    <xf numFmtId="4" fontId="54" fillId="8" borderId="5" xfId="0" applyNumberFormat="1" applyFont="1" applyFill="1" applyBorder="1" applyAlignment="1">
      <alignment vertical="center"/>
    </xf>
    <xf numFmtId="0" fontId="59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4" fontId="61" fillId="0" borderId="0" xfId="0" applyNumberFormat="1" applyFont="1" applyAlignment="1">
      <alignment horizontal="right" vertical="center"/>
    </xf>
    <xf numFmtId="0" fontId="54" fillId="0" borderId="1" xfId="0" applyFont="1" applyBorder="1" applyAlignment="1">
      <alignment vertical="center" wrapText="1"/>
    </xf>
    <xf numFmtId="0" fontId="54" fillId="0" borderId="1" xfId="0" applyFont="1" applyBorder="1" applyAlignment="1">
      <alignment vertical="center"/>
    </xf>
    <xf numFmtId="0" fontId="54" fillId="0" borderId="1" xfId="0" applyFont="1" applyBorder="1" applyAlignment="1">
      <alignment horizontal="justify" vertical="center"/>
    </xf>
    <xf numFmtId="49" fontId="54" fillId="0" borderId="1" xfId="0" applyNumberFormat="1" applyFont="1" applyBorder="1" applyAlignment="1">
      <alignment vertical="center" wrapText="1"/>
    </xf>
    <xf numFmtId="4" fontId="54" fillId="0" borderId="1" xfId="0" applyNumberFormat="1" applyFont="1" applyBorder="1" applyAlignment="1">
      <alignment horizontal="left" vertical="center" wrapText="1"/>
    </xf>
    <xf numFmtId="49" fontId="65" fillId="0" borderId="1" xfId="0" applyNumberFormat="1" applyFont="1" applyBorder="1" applyAlignment="1">
      <alignment horizontal="left" vertical="center" wrapText="1"/>
    </xf>
    <xf numFmtId="0" fontId="54" fillId="0" borderId="6" xfId="0" applyFont="1" applyBorder="1" applyAlignment="1">
      <alignment horizontal="left" vertical="center" wrapText="1"/>
    </xf>
    <xf numFmtId="49" fontId="54" fillId="0" borderId="6" xfId="0" applyNumberFormat="1" applyFont="1" applyBorder="1" applyAlignment="1">
      <alignment horizontal="left" vertical="center" wrapText="1"/>
    </xf>
    <xf numFmtId="4" fontId="46" fillId="0" borderId="0" xfId="0" applyNumberFormat="1" applyFont="1"/>
    <xf numFmtId="0" fontId="46" fillId="0" borderId="0" xfId="0" applyFont="1" applyAlignment="1">
      <alignment horizontal="right"/>
    </xf>
    <xf numFmtId="4" fontId="46" fillId="0" borderId="0" xfId="0" applyNumberFormat="1" applyFont="1" applyAlignment="1">
      <alignment vertical="top"/>
    </xf>
    <xf numFmtId="0" fontId="46" fillId="0" borderId="0" xfId="0" applyFont="1" applyAlignment="1">
      <alignment horizontal="right" vertical="top" wrapText="1"/>
    </xf>
    <xf numFmtId="0" fontId="61" fillId="0" borderId="0" xfId="0" applyFont="1" applyAlignment="1">
      <alignment vertical="top" wrapText="1"/>
    </xf>
    <xf numFmtId="0" fontId="54" fillId="0" borderId="0" xfId="0" applyFont="1" applyAlignment="1">
      <alignment horizontal="left" vertical="center" wrapText="1"/>
    </xf>
    <xf numFmtId="4" fontId="37" fillId="0" borderId="0" xfId="0" applyNumberFormat="1" applyFont="1"/>
    <xf numFmtId="0" fontId="54" fillId="0" borderId="3" xfId="2" applyFont="1" applyBorder="1" applyAlignment="1">
      <alignment horizontal="left" vertical="center" wrapText="1"/>
    </xf>
    <xf numFmtId="4" fontId="54" fillId="2" borderId="8" xfId="0" applyNumberFormat="1" applyFont="1" applyFill="1" applyBorder="1" applyAlignment="1">
      <alignment horizontal="right" vertical="center"/>
    </xf>
    <xf numFmtId="4" fontId="54" fillId="0" borderId="3" xfId="0" applyNumberFormat="1" applyFont="1" applyBorder="1" applyAlignment="1">
      <alignment horizontal="right" vertical="center"/>
    </xf>
    <xf numFmtId="4" fontId="54" fillId="0" borderId="8" xfId="0" applyNumberFormat="1" applyFont="1" applyBorder="1" applyAlignment="1">
      <alignment horizontal="right" vertical="center"/>
    </xf>
    <xf numFmtId="166" fontId="54" fillId="0" borderId="3" xfId="3" applyFont="1" applyBorder="1" applyAlignment="1">
      <alignment horizontal="left" vertical="center" wrapText="1"/>
    </xf>
    <xf numFmtId="0" fontId="54" fillId="0" borderId="3" xfId="0" applyFont="1" applyBorder="1" applyAlignment="1">
      <alignment vertical="center" wrapText="1"/>
    </xf>
    <xf numFmtId="4" fontId="54" fillId="2" borderId="8" xfId="1" applyNumberFormat="1" applyFont="1" applyFill="1" applyBorder="1" applyAlignment="1" applyProtection="1">
      <alignment horizontal="right" vertical="center" wrapText="1"/>
    </xf>
    <xf numFmtId="4" fontId="54" fillId="2" borderId="3" xfId="1" applyNumberFormat="1" applyFont="1" applyFill="1" applyBorder="1" applyAlignment="1" applyProtection="1">
      <alignment horizontal="right" vertical="center" wrapText="1"/>
    </xf>
    <xf numFmtId="4" fontId="54" fillId="2" borderId="24" xfId="1" applyNumberFormat="1" applyFont="1" applyFill="1" applyBorder="1" applyAlignment="1" applyProtection="1">
      <alignment horizontal="right" vertical="center" wrapText="1"/>
    </xf>
    <xf numFmtId="4" fontId="54" fillId="0" borderId="6" xfId="1" applyNumberFormat="1" applyFont="1" applyFill="1" applyBorder="1" applyAlignment="1" applyProtection="1">
      <alignment horizontal="right" vertical="center" wrapText="1"/>
    </xf>
    <xf numFmtId="4" fontId="54" fillId="0" borderId="8" xfId="1" applyNumberFormat="1" applyFont="1" applyFill="1" applyBorder="1" applyAlignment="1" applyProtection="1">
      <alignment horizontal="right" vertical="center" wrapText="1"/>
    </xf>
    <xf numFmtId="4" fontId="54" fillId="0" borderId="3" xfId="1" applyNumberFormat="1" applyFont="1" applyFill="1" applyBorder="1" applyAlignment="1" applyProtection="1">
      <alignment horizontal="right" vertical="center" wrapText="1"/>
    </xf>
    <xf numFmtId="4" fontId="54" fillId="0" borderId="24" xfId="1" applyNumberFormat="1" applyFont="1" applyFill="1" applyBorder="1" applyAlignment="1" applyProtection="1">
      <alignment horizontal="right" vertical="center" wrapText="1"/>
    </xf>
    <xf numFmtId="0" fontId="54" fillId="0" borderId="6" xfId="0" applyFont="1" applyBorder="1" applyAlignment="1">
      <alignment horizontal="justify" vertical="center"/>
    </xf>
    <xf numFmtId="4" fontId="54" fillId="2" borderId="6" xfId="1" applyNumberFormat="1" applyFont="1" applyFill="1" applyBorder="1" applyAlignment="1" applyProtection="1">
      <alignment horizontal="right" vertical="center" wrapText="1"/>
    </xf>
    <xf numFmtId="4" fontId="54" fillId="2" borderId="7" xfId="1" applyNumberFormat="1" applyFont="1" applyFill="1" applyBorder="1" applyAlignment="1" applyProtection="1">
      <alignment horizontal="right" vertical="center" wrapText="1"/>
    </xf>
    <xf numFmtId="4" fontId="54" fillId="0" borderId="7" xfId="1" applyNumberFormat="1" applyFont="1" applyFill="1" applyBorder="1" applyAlignment="1" applyProtection="1">
      <alignment horizontal="right" vertical="center" wrapText="1"/>
    </xf>
    <xf numFmtId="4" fontId="54" fillId="2" borderId="4" xfId="1" applyNumberFormat="1" applyFont="1" applyFill="1" applyBorder="1" applyAlignment="1" applyProtection="1">
      <alignment horizontal="right" vertical="center" wrapText="1"/>
    </xf>
    <xf numFmtId="4" fontId="54" fillId="2" borderId="24" xfId="2" applyNumberFormat="1" applyFont="1" applyFill="1" applyBorder="1" applyAlignment="1">
      <alignment horizontal="right" vertical="center" wrapText="1"/>
    </xf>
    <xf numFmtId="4" fontId="54" fillId="0" borderId="6" xfId="2" applyNumberFormat="1" applyFont="1" applyBorder="1" applyAlignment="1">
      <alignment horizontal="right" vertical="center" wrapText="1"/>
    </xf>
    <xf numFmtId="4" fontId="54" fillId="0" borderId="24" xfId="2" applyNumberFormat="1" applyFont="1" applyBorder="1" applyAlignment="1">
      <alignment horizontal="right" vertical="center" wrapText="1"/>
    </xf>
    <xf numFmtId="0" fontId="54" fillId="0" borderId="11" xfId="0" applyFont="1" applyBorder="1" applyAlignment="1">
      <alignment horizontal="center" vertical="center"/>
    </xf>
    <xf numFmtId="4" fontId="54" fillId="0" borderId="4" xfId="1" applyNumberFormat="1" applyFont="1" applyFill="1" applyBorder="1" applyAlignment="1" applyProtection="1">
      <alignment horizontal="right" vertical="center" wrapText="1"/>
    </xf>
    <xf numFmtId="0" fontId="54" fillId="0" borderId="54" xfId="0" applyFont="1" applyBorder="1" applyAlignment="1">
      <alignment horizontal="center" vertical="center"/>
    </xf>
    <xf numFmtId="0" fontId="54" fillId="0" borderId="6" xfId="0" applyFont="1" applyBorder="1" applyAlignment="1">
      <alignment vertical="center"/>
    </xf>
    <xf numFmtId="4" fontId="54" fillId="0" borderId="7" xfId="0" applyNumberFormat="1" applyFont="1" applyBorder="1" applyAlignment="1">
      <alignment vertical="center"/>
    </xf>
    <xf numFmtId="4" fontId="54" fillId="0" borderId="7" xfId="2" applyNumberFormat="1" applyFont="1" applyBorder="1" applyAlignment="1">
      <alignment horizontal="right" vertical="center" wrapText="1"/>
    </xf>
    <xf numFmtId="4" fontId="53" fillId="3" borderId="67" xfId="0" applyNumberFormat="1" applyFont="1" applyFill="1" applyBorder="1" applyAlignment="1">
      <alignment horizontal="center" vertical="center" wrapText="1"/>
    </xf>
    <xf numFmtId="4" fontId="53" fillId="3" borderId="46" xfId="0" applyNumberFormat="1" applyFont="1" applyFill="1" applyBorder="1" applyAlignment="1">
      <alignment horizontal="center" vertical="center" wrapText="1"/>
    </xf>
    <xf numFmtId="4" fontId="53" fillId="0" borderId="0" xfId="0" applyNumberFormat="1" applyFont="1" applyAlignment="1">
      <alignment horizontal="center" vertical="center" wrapText="1"/>
    </xf>
    <xf numFmtId="0" fontId="36" fillId="0" borderId="19" xfId="0" applyFont="1" applyBorder="1"/>
    <xf numFmtId="0" fontId="36" fillId="0" borderId="12" xfId="0" applyFont="1" applyBorder="1"/>
    <xf numFmtId="0" fontId="36" fillId="0" borderId="25" xfId="0" applyFont="1" applyBorder="1"/>
    <xf numFmtId="3" fontId="56" fillId="3" borderId="55" xfId="0" applyNumberFormat="1" applyFont="1" applyFill="1" applyBorder="1" applyAlignment="1">
      <alignment horizontal="center" vertical="center" wrapText="1"/>
    </xf>
    <xf numFmtId="0" fontId="46" fillId="0" borderId="60" xfId="0" applyFont="1" applyBorder="1" applyAlignment="1">
      <alignment vertical="center"/>
    </xf>
    <xf numFmtId="0" fontId="46" fillId="0" borderId="36" xfId="0" applyFont="1" applyBorder="1" applyAlignment="1">
      <alignment vertical="center"/>
    </xf>
    <xf numFmtId="0" fontId="53" fillId="0" borderId="15" xfId="0" applyFont="1" applyBorder="1" applyAlignment="1">
      <alignment horizontal="center" vertical="center" textRotation="90"/>
    </xf>
    <xf numFmtId="0" fontId="53" fillId="0" borderId="16" xfId="0" applyFont="1" applyBorder="1" applyAlignment="1">
      <alignment horizontal="center" vertical="center" textRotation="90"/>
    </xf>
    <xf numFmtId="0" fontId="53" fillId="0" borderId="17" xfId="0" applyFont="1" applyBorder="1" applyAlignment="1">
      <alignment horizontal="center" vertical="center" textRotation="90"/>
    </xf>
    <xf numFmtId="0" fontId="53" fillId="0" borderId="19" xfId="0" applyFont="1" applyBorder="1" applyAlignment="1">
      <alignment horizontal="center" vertical="center" textRotation="90"/>
    </xf>
    <xf numFmtId="0" fontId="53" fillId="0" borderId="12" xfId="0" applyFont="1" applyBorder="1" applyAlignment="1">
      <alignment horizontal="center" vertical="center" textRotation="90"/>
    </xf>
    <xf numFmtId="0" fontId="53" fillId="0" borderId="25" xfId="0" applyFont="1" applyBorder="1" applyAlignment="1">
      <alignment horizontal="center" vertical="center" textRotation="90"/>
    </xf>
    <xf numFmtId="0" fontId="53" fillId="0" borderId="55" xfId="0" applyFont="1" applyBorder="1" applyAlignment="1">
      <alignment horizontal="center" vertical="center" textRotation="90"/>
    </xf>
    <xf numFmtId="0" fontId="63" fillId="0" borderId="15" xfId="0" applyFont="1" applyBorder="1" applyAlignment="1">
      <alignment horizontal="center" vertical="center" textRotation="90"/>
    </xf>
    <xf numFmtId="0" fontId="63" fillId="0" borderId="16" xfId="0" applyFont="1" applyBorder="1" applyAlignment="1">
      <alignment horizontal="center" vertical="center" textRotation="90"/>
    </xf>
    <xf numFmtId="0" fontId="66" fillId="0" borderId="16" xfId="0" applyFont="1" applyBorder="1" applyAlignment="1">
      <alignment horizontal="center" vertical="center" textRotation="90"/>
    </xf>
    <xf numFmtId="0" fontId="66" fillId="0" borderId="17" xfId="0" applyFont="1" applyBorder="1" applyAlignment="1">
      <alignment horizontal="center" vertical="center" textRotation="90"/>
    </xf>
    <xf numFmtId="0" fontId="13" fillId="0" borderId="61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3" fontId="33" fillId="4" borderId="15" xfId="0" applyNumberFormat="1" applyFont="1" applyFill="1" applyBorder="1" applyAlignment="1">
      <alignment horizontal="center" vertical="center"/>
    </xf>
    <xf numFmtId="3" fontId="33" fillId="4" borderId="17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10" fillId="2" borderId="19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14" fillId="2" borderId="61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/>
    </xf>
    <xf numFmtId="0" fontId="14" fillId="2" borderId="63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center"/>
    </xf>
    <xf numFmtId="0" fontId="29" fillId="5" borderId="61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3" fontId="33" fillId="4" borderId="48" xfId="0" applyNumberFormat="1" applyFont="1" applyFill="1" applyBorder="1" applyAlignment="1">
      <alignment horizontal="center" vertical="center"/>
    </xf>
    <xf numFmtId="3" fontId="33" fillId="4" borderId="63" xfId="0" applyNumberFormat="1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9" fillId="2" borderId="55" xfId="0" applyFont="1" applyFill="1" applyBorder="1" applyAlignment="1">
      <alignment horizontal="center" vertical="center"/>
    </xf>
    <xf numFmtId="0" fontId="29" fillId="2" borderId="60" xfId="0" applyFont="1" applyFill="1" applyBorder="1" applyAlignment="1">
      <alignment horizontal="center" vertical="center"/>
    </xf>
    <xf numFmtId="0" fontId="28" fillId="6" borderId="19" xfId="0" applyFont="1" applyFill="1" applyBorder="1" applyAlignment="1">
      <alignment horizontal="center" vertical="center" wrapText="1"/>
    </xf>
    <xf numFmtId="0" fontId="28" fillId="6" borderId="61" xfId="0" applyFont="1" applyFill="1" applyBorder="1" applyAlignment="1">
      <alignment horizontal="center" vertical="center" wrapText="1"/>
    </xf>
    <xf numFmtId="0" fontId="28" fillId="6" borderId="48" xfId="0" applyFont="1" applyFill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/>
    </xf>
    <xf numFmtId="0" fontId="25" fillId="5" borderId="61" xfId="0" applyFont="1" applyFill="1" applyBorder="1" applyAlignment="1">
      <alignment horizontal="center" vertical="center"/>
    </xf>
    <xf numFmtId="0" fontId="25" fillId="5" borderId="48" xfId="0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/>
    </xf>
    <xf numFmtId="0" fontId="25" fillId="2" borderId="58" xfId="0" applyFont="1" applyFill="1" applyBorder="1" applyAlignment="1">
      <alignment horizontal="center" vertical="center"/>
    </xf>
    <xf numFmtId="0" fontId="25" fillId="2" borderId="63" xfId="0" applyFont="1" applyFill="1" applyBorder="1" applyAlignment="1">
      <alignment horizontal="center" vertical="center"/>
    </xf>
    <xf numFmtId="0" fontId="25" fillId="6" borderId="25" xfId="0" applyFont="1" applyFill="1" applyBorder="1" applyAlignment="1">
      <alignment horizontal="center" vertical="center"/>
    </xf>
    <xf numFmtId="0" fontId="25" fillId="6" borderId="58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 vertical="center" wrapText="1"/>
    </xf>
    <xf numFmtId="0" fontId="28" fillId="2" borderId="61" xfId="0" applyFont="1" applyFill="1" applyBorder="1" applyAlignment="1">
      <alignment horizontal="center" vertical="center" wrapText="1"/>
    </xf>
    <xf numFmtId="0" fontId="28" fillId="2" borderId="60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/>
    </xf>
    <xf numFmtId="2" fontId="21" fillId="3" borderId="19" xfId="0" applyNumberFormat="1" applyFont="1" applyFill="1" applyBorder="1" applyAlignment="1">
      <alignment horizontal="center" vertical="center" wrapText="1"/>
    </xf>
    <xf numFmtId="2" fontId="21" fillId="3" borderId="12" xfId="0" applyNumberFormat="1" applyFont="1" applyFill="1" applyBorder="1" applyAlignment="1">
      <alignment horizontal="center" vertical="center" wrapText="1"/>
    </xf>
    <xf numFmtId="2" fontId="21" fillId="3" borderId="25" xfId="0" applyNumberFormat="1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58" xfId="0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28" fillId="5" borderId="61" xfId="0" applyFont="1" applyFill="1" applyBorder="1" applyAlignment="1">
      <alignment horizontal="center" vertical="center" wrapText="1"/>
    </xf>
    <xf numFmtId="0" fontId="28" fillId="5" borderId="48" xfId="0" applyFont="1" applyFill="1" applyBorder="1" applyAlignment="1">
      <alignment horizontal="center" vertical="center" wrapText="1"/>
    </xf>
  </cellXfs>
  <cellStyles count="14">
    <cellStyle name="Čiarka" xfId="1" builtinId="3"/>
    <cellStyle name="Čiarka 3" xfId="13" xr:uid="{300619DB-8F4E-423E-B46E-F26029DBDB98}"/>
    <cellStyle name="Čiarka 4 2" xfId="11" xr:uid="{1E5D5552-EF9A-4CC9-97EE-FA7FB8836E20}"/>
    <cellStyle name="Čiarka 5" xfId="12" xr:uid="{033612DD-ACC7-414E-B555-68DA0FA88CAA}"/>
    <cellStyle name="Čiarka 7" xfId="6" xr:uid="{34BC14BD-AFE4-403A-9F5B-DF3EB8063ECD}"/>
    <cellStyle name="Excel Built-in Normal" xfId="3" xr:uid="{00000000-0005-0000-0000-000001000000}"/>
    <cellStyle name="Normálna" xfId="0" builtinId="0"/>
    <cellStyle name="Normálna 2" xfId="2" xr:uid="{00000000-0005-0000-0000-000003000000}"/>
    <cellStyle name="Normálna 3" xfId="4" xr:uid="{00000000-0005-0000-0000-000004000000}"/>
    <cellStyle name="Normálna 4" xfId="9" xr:uid="{E0F9F4B7-87EE-41A1-B713-9710F14CA80B}"/>
    <cellStyle name="Normálna 4 3" xfId="10" xr:uid="{8EE59B63-26E8-47B3-A10C-826EA9414291}"/>
    <cellStyle name="Normálna 5" xfId="5" xr:uid="{383FE8EC-8683-4D8D-AED7-D1F7DDB70721}"/>
    <cellStyle name="Normálna 6" xfId="8" xr:uid="{E8A21933-4C85-4A9A-93AA-0EC939A347C7}"/>
    <cellStyle name="Normálne 2" xfId="7" xr:uid="{7308098E-44F6-41AD-8D7F-1B4DDCA46564}"/>
  </cellStyles>
  <dxfs count="0"/>
  <tableStyles count="0" defaultTableStyle="TableStyleMedium2" defaultPivotStyle="PivotStyleMedium9"/>
  <colors>
    <mruColors>
      <color rgb="FFFFFFFF"/>
      <color rgb="FFFF9900"/>
      <color rgb="FFFFCC00"/>
      <color rgb="FF00FFCC"/>
      <color rgb="FFFFFF99"/>
      <color rgb="FF00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Zobraziť 1" id="{6ECB89A4-CBE6-4E22-BADE-958FC6E70E83}">
    <nsvFilter filterId="{00000000-0001-0000-0000-000000000000}" ref="A3:L251" tableId="0"/>
  </namedSheetView>
  <namedSheetView name="Zobraziť 2" id="{4EEF5D31-01DB-4158-A6B2-37099FB5F1EB}">
    <nsvFilter filterId="{00000000-0001-0000-0000-000000000000}" ref="A3:L251" tableId="0"/>
  </namedSheetView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Zobraziť 1" id="{88BC5B13-8A69-495F-B874-AD40F10840DF}"/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AQ472"/>
  <sheetViews>
    <sheetView showGridLines="0" tabSelected="1" zoomScale="55" zoomScaleNormal="55" zoomScaleSheetLayoutView="50" zoomScalePageLayoutView="10" workbookViewId="0">
      <pane ySplit="3" topLeftCell="A232" activePane="bottomLeft" state="frozen"/>
      <selection pane="bottomLeft" activeCell="A2" sqref="A2:P248"/>
    </sheetView>
  </sheetViews>
  <sheetFormatPr defaultColWidth="10.7109375" defaultRowHeight="18.75" customHeight="1" x14ac:dyDescent="0.25"/>
  <cols>
    <col min="1" max="1" width="8.42578125" style="260" customWidth="1"/>
    <col min="2" max="2" width="7.7109375" style="260" customWidth="1"/>
    <col min="3" max="3" width="61.5703125" style="276" customWidth="1"/>
    <col min="4" max="4" width="78.28515625" style="276" customWidth="1"/>
    <col min="5" max="5" width="40.85546875" style="278" customWidth="1"/>
    <col min="6" max="6" width="19.140625" style="277" customWidth="1"/>
    <col min="7" max="7" width="11.42578125" style="278" hidden="1" customWidth="1"/>
    <col min="8" max="8" width="11.7109375" style="278" hidden="1" customWidth="1"/>
    <col min="9" max="9" width="2.140625" style="278" customWidth="1"/>
    <col min="10" max="10" width="19.5703125" style="278" customWidth="1"/>
    <col min="11" max="11" width="17.7109375" style="278" customWidth="1"/>
    <col min="12" max="12" width="18.42578125" style="260" customWidth="1"/>
    <col min="13" max="13" width="2.7109375" style="260" customWidth="1"/>
    <col min="14" max="14" width="19.5703125" style="278" customWidth="1"/>
    <col min="15" max="15" width="20" style="278" customWidth="1"/>
    <col min="16" max="16" width="19.85546875" style="260" customWidth="1"/>
    <col min="17" max="17" width="26.28515625" style="260" customWidth="1"/>
    <col min="18" max="18" width="10.7109375" style="260"/>
    <col min="19" max="19" width="28.7109375" style="260" customWidth="1"/>
    <col min="20" max="16384" width="10.7109375" style="260"/>
  </cols>
  <sheetData>
    <row r="1" spans="1:19" ht="15.75" thickBot="1" x14ac:dyDescent="0.3">
      <c r="A1" s="260" t="s">
        <v>0</v>
      </c>
      <c r="B1" s="268"/>
      <c r="C1" s="280"/>
      <c r="D1" s="280"/>
      <c r="E1" s="283"/>
      <c r="F1" s="283"/>
      <c r="G1" s="283"/>
      <c r="H1" s="283"/>
      <c r="I1" s="283"/>
      <c r="J1" s="283"/>
      <c r="K1" s="283"/>
      <c r="N1" s="283"/>
      <c r="O1" s="283"/>
    </row>
    <row r="2" spans="1:19" s="270" customFormat="1" ht="33" customHeight="1" thickBot="1" x14ac:dyDescent="0.4">
      <c r="A2" s="282"/>
      <c r="B2" s="483" t="s">
        <v>810</v>
      </c>
      <c r="C2" s="484"/>
      <c r="D2" s="485"/>
      <c r="E2" s="311"/>
      <c r="F2" s="320">
        <f>SUM(F4:F248)</f>
        <v>40393796.690000013</v>
      </c>
      <c r="G2" s="477">
        <f>SUBTOTAL(9,G4:G248)</f>
        <v>252551.99</v>
      </c>
      <c r="H2" s="478">
        <f>SUBTOTAL(9,H4:H248)</f>
        <v>5015104.8499999996</v>
      </c>
      <c r="I2" s="479"/>
      <c r="J2" s="320">
        <f>SUM(J4:J248)</f>
        <v>10865034.860000001</v>
      </c>
      <c r="K2" s="320">
        <f t="shared" ref="K2:L2" si="0">SUM(K4:K248)</f>
        <v>9780338.4800000004</v>
      </c>
      <c r="L2" s="320">
        <f t="shared" si="0"/>
        <v>9755894</v>
      </c>
      <c r="M2" s="479"/>
      <c r="N2" s="320">
        <f>SUM(N4:N248)</f>
        <v>12238856.219999995</v>
      </c>
      <c r="O2" s="320">
        <f t="shared" ref="O2:P2" si="1">SUM(O4:O248)</f>
        <v>11220254.4</v>
      </c>
      <c r="P2" s="320">
        <f t="shared" si="1"/>
        <v>13770825.08</v>
      </c>
      <c r="R2" s="444"/>
      <c r="S2" s="443"/>
    </row>
    <row r="3" spans="1:19" s="269" customFormat="1" ht="90.75" customHeight="1" thickBot="1" x14ac:dyDescent="0.35">
      <c r="A3" s="301" t="s">
        <v>1</v>
      </c>
      <c r="B3" s="301" t="s">
        <v>2</v>
      </c>
      <c r="C3" s="306" t="s">
        <v>3</v>
      </c>
      <c r="D3" s="306" t="s">
        <v>4</v>
      </c>
      <c r="E3" s="307" t="s">
        <v>5</v>
      </c>
      <c r="F3" s="308" t="s">
        <v>6</v>
      </c>
      <c r="G3" s="320" t="s">
        <v>7</v>
      </c>
      <c r="H3" s="320" t="s">
        <v>8</v>
      </c>
      <c r="I3" s="321"/>
      <c r="J3" s="332" t="s">
        <v>9</v>
      </c>
      <c r="K3" s="332" t="s">
        <v>10</v>
      </c>
      <c r="L3" s="332" t="s">
        <v>11</v>
      </c>
      <c r="M3" s="327"/>
      <c r="N3" s="344" t="s">
        <v>803</v>
      </c>
      <c r="O3" s="345" t="s">
        <v>804</v>
      </c>
      <c r="P3" s="344" t="s">
        <v>805</v>
      </c>
      <c r="Q3" s="449"/>
      <c r="R3" s="446"/>
      <c r="S3" s="445"/>
    </row>
    <row r="4" spans="1:19" s="269" customFormat="1" ht="35.1" customHeight="1" x14ac:dyDescent="0.35">
      <c r="A4" s="493" t="s">
        <v>12</v>
      </c>
      <c r="B4" s="313">
        <v>1</v>
      </c>
      <c r="C4" s="351" t="s">
        <v>13</v>
      </c>
      <c r="D4" s="351" t="s">
        <v>14</v>
      </c>
      <c r="E4" s="352" t="s">
        <v>15</v>
      </c>
      <c r="F4" s="329">
        <v>199875</v>
      </c>
      <c r="G4" s="353"/>
      <c r="H4" s="354">
        <v>0</v>
      </c>
      <c r="I4" s="355"/>
      <c r="J4" s="341">
        <v>135775.5</v>
      </c>
      <c r="K4" s="348">
        <v>40530</v>
      </c>
      <c r="L4" s="349">
        <v>0</v>
      </c>
      <c r="M4" s="325"/>
      <c r="N4" s="423">
        <v>111000</v>
      </c>
      <c r="O4" s="348">
        <v>64875</v>
      </c>
      <c r="P4" s="330">
        <v>24000</v>
      </c>
      <c r="R4" s="270"/>
      <c r="S4" s="449"/>
    </row>
    <row r="5" spans="1:19" s="269" customFormat="1" ht="35.1" customHeight="1" x14ac:dyDescent="0.3">
      <c r="A5" s="494"/>
      <c r="B5" s="314">
        <v>2</v>
      </c>
      <c r="C5" s="310" t="s">
        <v>13</v>
      </c>
      <c r="D5" s="310" t="s">
        <v>16</v>
      </c>
      <c r="E5" s="315" t="s">
        <v>17</v>
      </c>
      <c r="F5" s="331">
        <v>17000</v>
      </c>
      <c r="G5" s="356"/>
      <c r="H5" s="357"/>
      <c r="I5" s="355"/>
      <c r="J5" s="328">
        <v>0</v>
      </c>
      <c r="K5" s="346">
        <v>17000</v>
      </c>
      <c r="L5" s="331">
        <v>0</v>
      </c>
      <c r="M5" s="325"/>
      <c r="N5" s="424">
        <v>0</v>
      </c>
      <c r="O5" s="346">
        <v>5600</v>
      </c>
      <c r="P5" s="331">
        <v>11400</v>
      </c>
    </row>
    <row r="6" spans="1:19" s="269" customFormat="1" ht="35.1" customHeight="1" x14ac:dyDescent="0.3">
      <c r="A6" s="494"/>
      <c r="B6" s="314">
        <v>3</v>
      </c>
      <c r="C6" s="310" t="s">
        <v>13</v>
      </c>
      <c r="D6" s="310" t="s">
        <v>18</v>
      </c>
      <c r="E6" s="315" t="s">
        <v>17</v>
      </c>
      <c r="F6" s="331">
        <v>1350000</v>
      </c>
      <c r="G6" s="356"/>
      <c r="H6" s="357">
        <v>0</v>
      </c>
      <c r="I6" s="355"/>
      <c r="J6" s="328">
        <v>0</v>
      </c>
      <c r="K6" s="346">
        <v>902500</v>
      </c>
      <c r="L6" s="331">
        <v>447500</v>
      </c>
      <c r="M6" s="325"/>
      <c r="N6" s="424">
        <v>0</v>
      </c>
      <c r="O6" s="346">
        <v>400000</v>
      </c>
      <c r="P6" s="331">
        <v>950000</v>
      </c>
    </row>
    <row r="7" spans="1:19" s="269" customFormat="1" ht="35.1" customHeight="1" x14ac:dyDescent="0.3">
      <c r="A7" s="494"/>
      <c r="B7" s="314">
        <v>4</v>
      </c>
      <c r="C7" s="310" t="s">
        <v>13</v>
      </c>
      <c r="D7" s="310" t="s">
        <v>19</v>
      </c>
      <c r="E7" s="315" t="s">
        <v>15</v>
      </c>
      <c r="F7" s="331">
        <v>785989.51</v>
      </c>
      <c r="G7" s="356">
        <v>163500</v>
      </c>
      <c r="H7" s="357">
        <v>350000</v>
      </c>
      <c r="I7" s="355"/>
      <c r="J7" s="328">
        <v>300000</v>
      </c>
      <c r="K7" s="318">
        <v>0</v>
      </c>
      <c r="L7" s="331">
        <v>0</v>
      </c>
      <c r="M7" s="325"/>
      <c r="N7" s="424">
        <v>359989.51</v>
      </c>
      <c r="O7" s="318">
        <v>0</v>
      </c>
      <c r="P7" s="331">
        <v>0</v>
      </c>
      <c r="Q7" s="271"/>
    </row>
    <row r="8" spans="1:19" s="271" customFormat="1" ht="35.1" customHeight="1" x14ac:dyDescent="0.3">
      <c r="A8" s="494"/>
      <c r="B8" s="314">
        <v>5</v>
      </c>
      <c r="C8" s="310" t="s">
        <v>13</v>
      </c>
      <c r="D8" s="310" t="s">
        <v>799</v>
      </c>
      <c r="E8" s="315" t="s">
        <v>17</v>
      </c>
      <c r="F8" s="331">
        <v>300000</v>
      </c>
      <c r="G8" s="358"/>
      <c r="H8" s="359">
        <v>150000</v>
      </c>
      <c r="I8" s="347"/>
      <c r="J8" s="336">
        <v>150000</v>
      </c>
      <c r="K8" s="317">
        <v>150000</v>
      </c>
      <c r="L8" s="331">
        <v>150000</v>
      </c>
      <c r="M8" s="325"/>
      <c r="N8" s="342">
        <v>0</v>
      </c>
      <c r="O8" s="317">
        <v>150000</v>
      </c>
      <c r="P8" s="331">
        <v>150000</v>
      </c>
    </row>
    <row r="9" spans="1:19" s="271" customFormat="1" ht="35.1" customHeight="1" x14ac:dyDescent="0.3">
      <c r="A9" s="494"/>
      <c r="B9" s="314">
        <v>6</v>
      </c>
      <c r="C9" s="310" t="s">
        <v>13</v>
      </c>
      <c r="D9" s="310" t="s">
        <v>20</v>
      </c>
      <c r="E9" s="315" t="s">
        <v>756</v>
      </c>
      <c r="F9" s="331">
        <v>0</v>
      </c>
      <c r="G9" s="358"/>
      <c r="H9" s="359"/>
      <c r="I9" s="347"/>
      <c r="J9" s="336">
        <v>5000</v>
      </c>
      <c r="K9" s="317">
        <v>0</v>
      </c>
      <c r="L9" s="331">
        <v>0</v>
      </c>
      <c r="M9" s="325"/>
      <c r="N9" s="342">
        <v>0</v>
      </c>
      <c r="O9" s="317">
        <v>0</v>
      </c>
      <c r="P9" s="331">
        <v>0</v>
      </c>
    </row>
    <row r="10" spans="1:19" s="271" customFormat="1" ht="35.1" customHeight="1" x14ac:dyDescent="0.3">
      <c r="A10" s="494"/>
      <c r="B10" s="314">
        <v>7</v>
      </c>
      <c r="C10" s="310" t="s">
        <v>13</v>
      </c>
      <c r="D10" s="310" t="s">
        <v>21</v>
      </c>
      <c r="E10" s="315" t="s">
        <v>756</v>
      </c>
      <c r="F10" s="331">
        <v>0</v>
      </c>
      <c r="G10" s="358"/>
      <c r="H10" s="359"/>
      <c r="I10" s="347"/>
      <c r="J10" s="336">
        <v>50000</v>
      </c>
      <c r="K10" s="317">
        <v>0</v>
      </c>
      <c r="L10" s="331">
        <v>0</v>
      </c>
      <c r="M10" s="325"/>
      <c r="N10" s="342">
        <v>0</v>
      </c>
      <c r="O10" s="317">
        <v>0</v>
      </c>
      <c r="P10" s="331">
        <v>0</v>
      </c>
    </row>
    <row r="11" spans="1:19" s="269" customFormat="1" ht="35.1" customHeight="1" x14ac:dyDescent="0.3">
      <c r="A11" s="494"/>
      <c r="B11" s="314">
        <v>8</v>
      </c>
      <c r="C11" s="310" t="s">
        <v>13</v>
      </c>
      <c r="D11" s="435" t="s">
        <v>23</v>
      </c>
      <c r="E11" s="315" t="s">
        <v>17</v>
      </c>
      <c r="F11" s="331">
        <v>30000</v>
      </c>
      <c r="G11" s="338"/>
      <c r="H11" s="359"/>
      <c r="I11" s="325"/>
      <c r="J11" s="328">
        <v>30000</v>
      </c>
      <c r="K11" s="346">
        <v>0</v>
      </c>
      <c r="L11" s="362">
        <v>0</v>
      </c>
      <c r="M11" s="380"/>
      <c r="N11" s="424">
        <v>0</v>
      </c>
      <c r="O11" s="346">
        <v>30000</v>
      </c>
      <c r="P11" s="362">
        <v>0</v>
      </c>
    </row>
    <row r="12" spans="1:19" s="269" customFormat="1" ht="35.1" customHeight="1" x14ac:dyDescent="0.3">
      <c r="A12" s="494"/>
      <c r="B12" s="314">
        <v>9</v>
      </c>
      <c r="C12" s="310" t="s">
        <v>13</v>
      </c>
      <c r="D12" s="435" t="s">
        <v>24</v>
      </c>
      <c r="E12" s="315" t="s">
        <v>25</v>
      </c>
      <c r="F12" s="331">
        <v>3390</v>
      </c>
      <c r="G12" s="363"/>
      <c r="H12" s="364"/>
      <c r="I12" s="325"/>
      <c r="J12" s="328">
        <v>0</v>
      </c>
      <c r="K12" s="346">
        <v>0</v>
      </c>
      <c r="L12" s="362">
        <v>0</v>
      </c>
      <c r="M12" s="380"/>
      <c r="N12" s="424">
        <v>3390</v>
      </c>
      <c r="O12" s="346">
        <v>0</v>
      </c>
      <c r="P12" s="362">
        <v>0</v>
      </c>
    </row>
    <row r="13" spans="1:19" s="269" customFormat="1" ht="35.1" customHeight="1" x14ac:dyDescent="0.3">
      <c r="A13" s="494"/>
      <c r="B13" s="314">
        <v>10</v>
      </c>
      <c r="C13" s="310" t="s">
        <v>13</v>
      </c>
      <c r="D13" s="435" t="s">
        <v>26</v>
      </c>
      <c r="E13" s="315" t="s">
        <v>25</v>
      </c>
      <c r="F13" s="331">
        <v>15559.25</v>
      </c>
      <c r="G13" s="363"/>
      <c r="H13" s="364"/>
      <c r="I13" s="325"/>
      <c r="J13" s="328">
        <v>0</v>
      </c>
      <c r="K13" s="346">
        <v>0</v>
      </c>
      <c r="L13" s="362">
        <v>0</v>
      </c>
      <c r="M13" s="380"/>
      <c r="N13" s="424">
        <v>15559.25</v>
      </c>
      <c r="O13" s="346">
        <v>0</v>
      </c>
      <c r="P13" s="362">
        <v>0</v>
      </c>
    </row>
    <row r="14" spans="1:19" s="269" customFormat="1" ht="35.1" customHeight="1" x14ac:dyDescent="0.3">
      <c r="A14" s="494"/>
      <c r="B14" s="314">
        <v>11</v>
      </c>
      <c r="C14" s="310" t="s">
        <v>13</v>
      </c>
      <c r="D14" s="435" t="s">
        <v>27</v>
      </c>
      <c r="E14" s="315" t="s">
        <v>25</v>
      </c>
      <c r="F14" s="331">
        <v>7989.34</v>
      </c>
      <c r="G14" s="363"/>
      <c r="H14" s="364"/>
      <c r="I14" s="325"/>
      <c r="J14" s="328">
        <v>0</v>
      </c>
      <c r="K14" s="346">
        <v>0</v>
      </c>
      <c r="L14" s="362">
        <v>0</v>
      </c>
      <c r="M14" s="380"/>
      <c r="N14" s="424">
        <v>7989.34</v>
      </c>
      <c r="O14" s="346">
        <v>0</v>
      </c>
      <c r="P14" s="362">
        <v>0</v>
      </c>
    </row>
    <row r="15" spans="1:19" s="269" customFormat="1" ht="35.1" customHeight="1" x14ac:dyDescent="0.3">
      <c r="A15" s="494"/>
      <c r="B15" s="314">
        <v>12</v>
      </c>
      <c r="C15" s="310" t="s">
        <v>13</v>
      </c>
      <c r="D15" s="435" t="s">
        <v>786</v>
      </c>
      <c r="E15" s="315" t="s">
        <v>15</v>
      </c>
      <c r="F15" s="331">
        <v>14949.34</v>
      </c>
      <c r="G15" s="363"/>
      <c r="H15" s="364"/>
      <c r="I15" s="325"/>
      <c r="J15" s="328">
        <v>0</v>
      </c>
      <c r="K15" s="346">
        <v>0</v>
      </c>
      <c r="L15" s="362">
        <v>0</v>
      </c>
      <c r="M15" s="380"/>
      <c r="N15" s="424">
        <v>14949.34</v>
      </c>
      <c r="O15" s="346">
        <v>0</v>
      </c>
      <c r="P15" s="362">
        <v>0</v>
      </c>
    </row>
    <row r="16" spans="1:19" s="269" customFormat="1" ht="35.1" customHeight="1" x14ac:dyDescent="0.3">
      <c r="A16" s="494"/>
      <c r="B16" s="314">
        <v>13</v>
      </c>
      <c r="C16" s="310" t="s">
        <v>13</v>
      </c>
      <c r="D16" s="435" t="s">
        <v>798</v>
      </c>
      <c r="E16" s="315" t="s">
        <v>46</v>
      </c>
      <c r="F16" s="331">
        <v>140398.23000000001</v>
      </c>
      <c r="G16" s="363"/>
      <c r="H16" s="364"/>
      <c r="I16" s="325"/>
      <c r="J16" s="328">
        <v>0</v>
      </c>
      <c r="K16" s="346">
        <v>0</v>
      </c>
      <c r="L16" s="362">
        <v>0</v>
      </c>
      <c r="M16" s="380"/>
      <c r="N16" s="424">
        <v>0</v>
      </c>
      <c r="O16" s="346">
        <v>0</v>
      </c>
      <c r="P16" s="362">
        <v>140398.23000000001</v>
      </c>
      <c r="Q16" s="448"/>
    </row>
    <row r="17" spans="1:16" s="269" customFormat="1" ht="35.1" customHeight="1" x14ac:dyDescent="0.3">
      <c r="A17" s="494"/>
      <c r="B17" s="314">
        <v>14</v>
      </c>
      <c r="C17" s="310" t="s">
        <v>13</v>
      </c>
      <c r="D17" s="435" t="s">
        <v>28</v>
      </c>
      <c r="E17" s="315" t="s">
        <v>15</v>
      </c>
      <c r="F17" s="331">
        <v>270108</v>
      </c>
      <c r="G17" s="363"/>
      <c r="H17" s="364"/>
      <c r="I17" s="325"/>
      <c r="J17" s="328">
        <v>0</v>
      </c>
      <c r="K17" s="346">
        <v>0</v>
      </c>
      <c r="L17" s="362">
        <v>0</v>
      </c>
      <c r="M17" s="380"/>
      <c r="N17" s="424">
        <v>270108</v>
      </c>
      <c r="O17" s="346">
        <v>0</v>
      </c>
      <c r="P17" s="362">
        <v>0</v>
      </c>
    </row>
    <row r="18" spans="1:16" s="269" customFormat="1" ht="35.1" customHeight="1" x14ac:dyDescent="0.3">
      <c r="A18" s="494"/>
      <c r="B18" s="314">
        <v>15</v>
      </c>
      <c r="C18" s="309" t="s">
        <v>29</v>
      </c>
      <c r="D18" s="435" t="s">
        <v>30</v>
      </c>
      <c r="E18" s="315" t="s">
        <v>25</v>
      </c>
      <c r="F18" s="331">
        <v>3121.67</v>
      </c>
      <c r="G18" s="363"/>
      <c r="H18" s="364"/>
      <c r="I18" s="325"/>
      <c r="J18" s="328">
        <v>0</v>
      </c>
      <c r="K18" s="346">
        <v>0</v>
      </c>
      <c r="L18" s="362">
        <v>0</v>
      </c>
      <c r="M18" s="380"/>
      <c r="N18" s="424">
        <v>3121.67</v>
      </c>
      <c r="O18" s="346">
        <v>0</v>
      </c>
      <c r="P18" s="362">
        <v>0</v>
      </c>
    </row>
    <row r="19" spans="1:16" s="269" customFormat="1" ht="35.1" customHeight="1" x14ac:dyDescent="0.3">
      <c r="A19" s="494"/>
      <c r="B19" s="314">
        <v>16</v>
      </c>
      <c r="C19" s="309" t="s">
        <v>29</v>
      </c>
      <c r="D19" s="435" t="s">
        <v>31</v>
      </c>
      <c r="E19" s="315" t="s">
        <v>25</v>
      </c>
      <c r="F19" s="331">
        <v>1205.4000000000001</v>
      </c>
      <c r="G19" s="363"/>
      <c r="H19" s="364"/>
      <c r="I19" s="325"/>
      <c r="J19" s="328">
        <v>0</v>
      </c>
      <c r="K19" s="346">
        <v>0</v>
      </c>
      <c r="L19" s="362">
        <v>0</v>
      </c>
      <c r="M19" s="380"/>
      <c r="N19" s="424">
        <v>1205.4000000000001</v>
      </c>
      <c r="O19" s="346">
        <v>0</v>
      </c>
      <c r="P19" s="362">
        <v>0</v>
      </c>
    </row>
    <row r="20" spans="1:16" s="269" customFormat="1" ht="35.1" customHeight="1" x14ac:dyDescent="0.3">
      <c r="A20" s="494"/>
      <c r="B20" s="314">
        <v>17</v>
      </c>
      <c r="C20" s="309" t="s">
        <v>29</v>
      </c>
      <c r="D20" s="435" t="s">
        <v>32</v>
      </c>
      <c r="E20" s="315" t="s">
        <v>25</v>
      </c>
      <c r="F20" s="331">
        <v>18929.7</v>
      </c>
      <c r="G20" s="363"/>
      <c r="H20" s="364"/>
      <c r="I20" s="325"/>
      <c r="J20" s="328">
        <v>0</v>
      </c>
      <c r="K20" s="346">
        <v>0</v>
      </c>
      <c r="L20" s="362">
        <v>0</v>
      </c>
      <c r="M20" s="380"/>
      <c r="N20" s="424">
        <v>18929.7</v>
      </c>
      <c r="O20" s="346">
        <v>0</v>
      </c>
      <c r="P20" s="362">
        <v>0</v>
      </c>
    </row>
    <row r="21" spans="1:16" s="269" customFormat="1" ht="35.1" customHeight="1" x14ac:dyDescent="0.3">
      <c r="A21" s="494"/>
      <c r="B21" s="314">
        <v>18</v>
      </c>
      <c r="C21" s="309" t="s">
        <v>29</v>
      </c>
      <c r="D21" s="435" t="s">
        <v>33</v>
      </c>
      <c r="E21" s="315" t="s">
        <v>25</v>
      </c>
      <c r="F21" s="331">
        <v>32718</v>
      </c>
      <c r="G21" s="363"/>
      <c r="H21" s="364"/>
      <c r="I21" s="325"/>
      <c r="J21" s="328">
        <v>0</v>
      </c>
      <c r="K21" s="346">
        <v>0</v>
      </c>
      <c r="L21" s="362">
        <v>0</v>
      </c>
      <c r="M21" s="380"/>
      <c r="N21" s="424">
        <v>32718</v>
      </c>
      <c r="O21" s="346">
        <v>0</v>
      </c>
      <c r="P21" s="362">
        <v>0</v>
      </c>
    </row>
    <row r="22" spans="1:16" s="269" customFormat="1" ht="35.1" customHeight="1" x14ac:dyDescent="0.3">
      <c r="A22" s="495"/>
      <c r="B22" s="314">
        <v>19</v>
      </c>
      <c r="C22" s="309" t="s">
        <v>29</v>
      </c>
      <c r="D22" s="309" t="s">
        <v>34</v>
      </c>
      <c r="E22" s="315" t="s">
        <v>25</v>
      </c>
      <c r="F22" s="339">
        <v>2343.15</v>
      </c>
      <c r="G22" s="363"/>
      <c r="H22" s="364"/>
      <c r="I22" s="325"/>
      <c r="J22" s="328">
        <v>0</v>
      </c>
      <c r="K22" s="346">
        <v>0</v>
      </c>
      <c r="L22" s="362">
        <v>0</v>
      </c>
      <c r="M22" s="380"/>
      <c r="N22" s="342">
        <v>2343.15</v>
      </c>
      <c r="O22" s="346">
        <v>0</v>
      </c>
      <c r="P22" s="362">
        <v>0</v>
      </c>
    </row>
    <row r="23" spans="1:16" s="269" customFormat="1" ht="35.1" customHeight="1" x14ac:dyDescent="0.3">
      <c r="A23" s="495"/>
      <c r="B23" s="314">
        <v>20</v>
      </c>
      <c r="C23" s="309" t="s">
        <v>29</v>
      </c>
      <c r="D23" s="309" t="s">
        <v>35</v>
      </c>
      <c r="E23" s="315" t="s">
        <v>25</v>
      </c>
      <c r="F23" s="339">
        <v>14300.56</v>
      </c>
      <c r="G23" s="363"/>
      <c r="H23" s="364"/>
      <c r="I23" s="325"/>
      <c r="J23" s="328">
        <v>0</v>
      </c>
      <c r="K23" s="346">
        <v>0</v>
      </c>
      <c r="L23" s="362">
        <v>0</v>
      </c>
      <c r="M23" s="380"/>
      <c r="N23" s="342">
        <v>14300.56</v>
      </c>
      <c r="O23" s="346">
        <v>0</v>
      </c>
      <c r="P23" s="362">
        <v>0</v>
      </c>
    </row>
    <row r="24" spans="1:16" s="269" customFormat="1" ht="35.1" customHeight="1" x14ac:dyDescent="0.3">
      <c r="A24" s="495"/>
      <c r="B24" s="314">
        <v>21</v>
      </c>
      <c r="C24" s="309" t="s">
        <v>29</v>
      </c>
      <c r="D24" s="435" t="s">
        <v>783</v>
      </c>
      <c r="E24" s="315" t="s">
        <v>25</v>
      </c>
      <c r="F24" s="339">
        <v>1000</v>
      </c>
      <c r="G24" s="363"/>
      <c r="H24" s="364"/>
      <c r="I24" s="325"/>
      <c r="J24" s="328">
        <v>0</v>
      </c>
      <c r="K24" s="346">
        <v>0</v>
      </c>
      <c r="L24" s="362">
        <v>0</v>
      </c>
      <c r="M24" s="380"/>
      <c r="N24" s="342">
        <v>1000</v>
      </c>
      <c r="O24" s="346">
        <v>0</v>
      </c>
      <c r="P24" s="362">
        <v>0</v>
      </c>
    </row>
    <row r="25" spans="1:16" s="269" customFormat="1" ht="35.1" customHeight="1" x14ac:dyDescent="0.3">
      <c r="A25" s="495"/>
      <c r="B25" s="314">
        <v>22</v>
      </c>
      <c r="C25" s="309" t="s">
        <v>29</v>
      </c>
      <c r="D25" s="435" t="s">
        <v>36</v>
      </c>
      <c r="E25" s="315" t="s">
        <v>25</v>
      </c>
      <c r="F25" s="339">
        <v>9357.9</v>
      </c>
      <c r="G25" s="363"/>
      <c r="H25" s="364"/>
      <c r="I25" s="325"/>
      <c r="J25" s="328">
        <v>0</v>
      </c>
      <c r="K25" s="346">
        <v>0</v>
      </c>
      <c r="L25" s="362">
        <v>0</v>
      </c>
      <c r="M25" s="380"/>
      <c r="N25" s="342">
        <v>9357.9</v>
      </c>
      <c r="O25" s="346">
        <v>0</v>
      </c>
      <c r="P25" s="362">
        <v>0</v>
      </c>
    </row>
    <row r="26" spans="1:16" s="269" customFormat="1" ht="35.1" customHeight="1" x14ac:dyDescent="0.3">
      <c r="A26" s="495"/>
      <c r="B26" s="314">
        <v>23</v>
      </c>
      <c r="C26" s="309" t="s">
        <v>29</v>
      </c>
      <c r="D26" s="435" t="s">
        <v>38</v>
      </c>
      <c r="E26" s="315" t="s">
        <v>25</v>
      </c>
      <c r="F26" s="339">
        <v>1795.8</v>
      </c>
      <c r="G26" s="363"/>
      <c r="H26" s="364"/>
      <c r="I26" s="325"/>
      <c r="J26" s="328">
        <v>0</v>
      </c>
      <c r="K26" s="346">
        <v>0</v>
      </c>
      <c r="L26" s="362">
        <v>0</v>
      </c>
      <c r="M26" s="380"/>
      <c r="N26" s="342">
        <v>1795.8</v>
      </c>
      <c r="O26" s="346">
        <v>0</v>
      </c>
      <c r="P26" s="362">
        <v>0</v>
      </c>
    </row>
    <row r="27" spans="1:16" s="269" customFormat="1" ht="35.1" customHeight="1" x14ac:dyDescent="0.3">
      <c r="A27" s="495"/>
      <c r="B27" s="314">
        <v>24</v>
      </c>
      <c r="C27" s="309" t="s">
        <v>29</v>
      </c>
      <c r="D27" s="435" t="s">
        <v>777</v>
      </c>
      <c r="E27" s="315" t="s">
        <v>25</v>
      </c>
      <c r="F27" s="339">
        <v>32106.69</v>
      </c>
      <c r="G27" s="363"/>
      <c r="H27" s="364"/>
      <c r="I27" s="325"/>
      <c r="J27" s="328">
        <v>0</v>
      </c>
      <c r="K27" s="346">
        <v>0</v>
      </c>
      <c r="L27" s="362">
        <v>0</v>
      </c>
      <c r="M27" s="380"/>
      <c r="N27" s="342">
        <v>32106.69</v>
      </c>
      <c r="O27" s="346">
        <v>0</v>
      </c>
      <c r="P27" s="362">
        <v>0</v>
      </c>
    </row>
    <row r="28" spans="1:16" s="269" customFormat="1" ht="35.1" customHeight="1" x14ac:dyDescent="0.3">
      <c r="A28" s="495"/>
      <c r="B28" s="314">
        <v>25</v>
      </c>
      <c r="C28" s="309" t="s">
        <v>29</v>
      </c>
      <c r="D28" s="435" t="s">
        <v>39</v>
      </c>
      <c r="E28" s="315" t="s">
        <v>15</v>
      </c>
      <c r="F28" s="339">
        <v>34367.97</v>
      </c>
      <c r="G28" s="363"/>
      <c r="H28" s="364"/>
      <c r="I28" s="325"/>
      <c r="J28" s="328">
        <v>0</v>
      </c>
      <c r="K28" s="346">
        <v>0</v>
      </c>
      <c r="L28" s="362">
        <v>0</v>
      </c>
      <c r="M28" s="380"/>
      <c r="N28" s="342">
        <v>34367.97</v>
      </c>
      <c r="O28" s="346">
        <v>0</v>
      </c>
      <c r="P28" s="362">
        <v>0</v>
      </c>
    </row>
    <row r="29" spans="1:16" s="269" customFormat="1" ht="35.1" customHeight="1" x14ac:dyDescent="0.3">
      <c r="A29" s="495"/>
      <c r="B29" s="314">
        <v>26</v>
      </c>
      <c r="C29" s="309" t="s">
        <v>29</v>
      </c>
      <c r="D29" s="435" t="s">
        <v>40</v>
      </c>
      <c r="E29" s="315" t="s">
        <v>15</v>
      </c>
      <c r="F29" s="339">
        <v>21056.14</v>
      </c>
      <c r="G29" s="363"/>
      <c r="H29" s="364"/>
      <c r="I29" s="325"/>
      <c r="J29" s="328">
        <v>0</v>
      </c>
      <c r="K29" s="346">
        <v>0</v>
      </c>
      <c r="L29" s="362">
        <v>0</v>
      </c>
      <c r="M29" s="380"/>
      <c r="N29" s="342">
        <v>21056.14</v>
      </c>
      <c r="O29" s="346">
        <v>0</v>
      </c>
      <c r="P29" s="362">
        <v>0</v>
      </c>
    </row>
    <row r="30" spans="1:16" s="269" customFormat="1" ht="35.1" customHeight="1" x14ac:dyDescent="0.3">
      <c r="A30" s="495"/>
      <c r="B30" s="314">
        <v>27</v>
      </c>
      <c r="C30" s="309" t="s">
        <v>29</v>
      </c>
      <c r="D30" s="435" t="s">
        <v>41</v>
      </c>
      <c r="E30" s="315" t="s">
        <v>25</v>
      </c>
      <c r="F30" s="339">
        <v>39420.33</v>
      </c>
      <c r="G30" s="363"/>
      <c r="H30" s="364"/>
      <c r="I30" s="325"/>
      <c r="J30" s="328">
        <v>0</v>
      </c>
      <c r="K30" s="346">
        <v>0</v>
      </c>
      <c r="L30" s="362">
        <v>0</v>
      </c>
      <c r="M30" s="380"/>
      <c r="N30" s="342">
        <v>39420.33</v>
      </c>
      <c r="O30" s="346">
        <v>0</v>
      </c>
      <c r="P30" s="362">
        <v>0</v>
      </c>
    </row>
    <row r="31" spans="1:16" s="269" customFormat="1" ht="35.1" customHeight="1" x14ac:dyDescent="0.3">
      <c r="A31" s="495"/>
      <c r="B31" s="314">
        <v>28</v>
      </c>
      <c r="C31" s="309" t="s">
        <v>29</v>
      </c>
      <c r="D31" s="435" t="s">
        <v>773</v>
      </c>
      <c r="E31" s="315" t="s">
        <v>25</v>
      </c>
      <c r="F31" s="339">
        <v>922.5</v>
      </c>
      <c r="G31" s="363"/>
      <c r="H31" s="364"/>
      <c r="I31" s="325"/>
      <c r="J31" s="328">
        <v>0</v>
      </c>
      <c r="K31" s="346">
        <v>0</v>
      </c>
      <c r="L31" s="362">
        <v>0</v>
      </c>
      <c r="M31" s="380"/>
      <c r="N31" s="342">
        <v>992.5</v>
      </c>
      <c r="O31" s="346">
        <v>0</v>
      </c>
      <c r="P31" s="362">
        <v>0</v>
      </c>
    </row>
    <row r="32" spans="1:16" s="269" customFormat="1" ht="35.1" customHeight="1" thickBot="1" x14ac:dyDescent="0.35">
      <c r="A32" s="496"/>
      <c r="B32" s="312">
        <v>29</v>
      </c>
      <c r="C32" s="408" t="s">
        <v>29</v>
      </c>
      <c r="D32" s="408" t="s">
        <v>42</v>
      </c>
      <c r="E32" s="442" t="s">
        <v>25</v>
      </c>
      <c r="F32" s="475">
        <v>11070</v>
      </c>
      <c r="G32" s="363"/>
      <c r="H32" s="364"/>
      <c r="I32" s="325"/>
      <c r="J32" s="468">
        <v>0</v>
      </c>
      <c r="K32" s="469">
        <v>0</v>
      </c>
      <c r="L32" s="476">
        <v>0</v>
      </c>
      <c r="M32" s="380"/>
      <c r="N32" s="427">
        <v>11070</v>
      </c>
      <c r="O32" s="469">
        <v>0</v>
      </c>
      <c r="P32" s="476">
        <v>0</v>
      </c>
    </row>
    <row r="33" spans="1:17" ht="35.1" customHeight="1" x14ac:dyDescent="0.25">
      <c r="A33" s="486" t="s">
        <v>43</v>
      </c>
      <c r="B33" s="471">
        <v>30</v>
      </c>
      <c r="C33" s="351" t="s">
        <v>13</v>
      </c>
      <c r="D33" s="455" t="s">
        <v>44</v>
      </c>
      <c r="E33" s="352" t="s">
        <v>15</v>
      </c>
      <c r="F33" s="472">
        <v>102550</v>
      </c>
      <c r="G33" s="365"/>
      <c r="H33" s="324">
        <v>0</v>
      </c>
      <c r="I33" s="350"/>
      <c r="J33" s="341">
        <v>300000</v>
      </c>
      <c r="K33" s="348">
        <v>0</v>
      </c>
      <c r="L33" s="330">
        <v>0</v>
      </c>
      <c r="M33" s="325"/>
      <c r="N33" s="423">
        <v>102550</v>
      </c>
      <c r="O33" s="348">
        <v>0</v>
      </c>
      <c r="P33" s="330">
        <v>0</v>
      </c>
      <c r="Q33" s="432"/>
    </row>
    <row r="34" spans="1:17" ht="35.1" customHeight="1" x14ac:dyDescent="0.25">
      <c r="A34" s="487"/>
      <c r="B34" s="416">
        <v>31</v>
      </c>
      <c r="C34" s="310" t="s">
        <v>13</v>
      </c>
      <c r="D34" s="435" t="s">
        <v>45</v>
      </c>
      <c r="E34" s="315" t="s">
        <v>46</v>
      </c>
      <c r="F34" s="319">
        <v>100000</v>
      </c>
      <c r="G34" s="338"/>
      <c r="H34" s="323"/>
      <c r="I34" s="350"/>
      <c r="J34" s="328">
        <v>300000</v>
      </c>
      <c r="K34" s="346">
        <v>0</v>
      </c>
      <c r="L34" s="331">
        <v>0</v>
      </c>
      <c r="M34" s="325"/>
      <c r="N34" s="424">
        <v>0</v>
      </c>
      <c r="O34" s="346">
        <v>100000</v>
      </c>
      <c r="P34" s="331">
        <v>0</v>
      </c>
    </row>
    <row r="35" spans="1:17" ht="35.1" customHeight="1" x14ac:dyDescent="0.25">
      <c r="A35" s="487"/>
      <c r="B35" s="416">
        <v>32</v>
      </c>
      <c r="C35" s="310" t="s">
        <v>13</v>
      </c>
      <c r="D35" s="435" t="s">
        <v>47</v>
      </c>
      <c r="E35" s="315" t="s">
        <v>25</v>
      </c>
      <c r="F35" s="319">
        <v>20985.99</v>
      </c>
      <c r="G35" s="338"/>
      <c r="H35" s="323"/>
      <c r="I35" s="350"/>
      <c r="J35" s="328">
        <v>0</v>
      </c>
      <c r="K35" s="346">
        <v>0</v>
      </c>
      <c r="L35" s="331">
        <v>0</v>
      </c>
      <c r="M35" s="325"/>
      <c r="N35" s="424">
        <v>20985.99</v>
      </c>
      <c r="O35" s="346">
        <v>0</v>
      </c>
      <c r="P35" s="331">
        <v>0</v>
      </c>
    </row>
    <row r="36" spans="1:17" ht="35.1" customHeight="1" x14ac:dyDescent="0.25">
      <c r="A36" s="487"/>
      <c r="B36" s="416">
        <v>33</v>
      </c>
      <c r="C36" s="310" t="s">
        <v>13</v>
      </c>
      <c r="D36" s="435" t="s">
        <v>48</v>
      </c>
      <c r="E36" s="315" t="s">
        <v>15</v>
      </c>
      <c r="F36" s="319">
        <v>20799.3</v>
      </c>
      <c r="G36" s="338"/>
      <c r="H36" s="323"/>
      <c r="I36" s="350"/>
      <c r="J36" s="328">
        <v>0</v>
      </c>
      <c r="K36" s="346">
        <v>0</v>
      </c>
      <c r="L36" s="331">
        <v>0</v>
      </c>
      <c r="M36" s="325"/>
      <c r="N36" s="424">
        <v>20799.3</v>
      </c>
      <c r="O36" s="346">
        <v>0</v>
      </c>
      <c r="P36" s="331">
        <v>0</v>
      </c>
    </row>
    <row r="37" spans="1:17" ht="50.25" customHeight="1" x14ac:dyDescent="0.25">
      <c r="A37" s="487"/>
      <c r="B37" s="416">
        <v>34</v>
      </c>
      <c r="C37" s="310" t="s">
        <v>49</v>
      </c>
      <c r="D37" s="435" t="s">
        <v>50</v>
      </c>
      <c r="E37" s="315" t="s">
        <v>15</v>
      </c>
      <c r="F37" s="333">
        <v>67668</v>
      </c>
      <c r="G37" s="366"/>
      <c r="H37" s="367">
        <v>63000</v>
      </c>
      <c r="I37" s="368"/>
      <c r="J37" s="328">
        <v>7560</v>
      </c>
      <c r="K37" s="346">
        <v>0</v>
      </c>
      <c r="L37" s="331">
        <v>0</v>
      </c>
      <c r="M37" s="325"/>
      <c r="N37" s="424">
        <v>58548</v>
      </c>
      <c r="O37" s="346">
        <v>0</v>
      </c>
      <c r="P37" s="331">
        <v>0</v>
      </c>
    </row>
    <row r="38" spans="1:17" ht="46.5" customHeight="1" x14ac:dyDescent="0.25">
      <c r="A38" s="487"/>
      <c r="B38" s="416">
        <v>35</v>
      </c>
      <c r="C38" s="310" t="s">
        <v>49</v>
      </c>
      <c r="D38" s="435" t="s">
        <v>51</v>
      </c>
      <c r="E38" s="315" t="s">
        <v>17</v>
      </c>
      <c r="F38" s="333">
        <v>7000</v>
      </c>
      <c r="G38" s="366"/>
      <c r="H38" s="367"/>
      <c r="I38" s="368"/>
      <c r="J38" s="328">
        <v>7000</v>
      </c>
      <c r="K38" s="346">
        <v>0</v>
      </c>
      <c r="L38" s="331">
        <v>0</v>
      </c>
      <c r="M38" s="325"/>
      <c r="N38" s="424">
        <v>0</v>
      </c>
      <c r="O38" s="346">
        <v>3000</v>
      </c>
      <c r="P38" s="331">
        <v>4000</v>
      </c>
    </row>
    <row r="39" spans="1:17" ht="35.1" customHeight="1" x14ac:dyDescent="0.25">
      <c r="A39" s="487"/>
      <c r="B39" s="416">
        <v>36</v>
      </c>
      <c r="C39" s="310" t="s">
        <v>49</v>
      </c>
      <c r="D39" s="435" t="s">
        <v>52</v>
      </c>
      <c r="E39" s="315" t="s">
        <v>17</v>
      </c>
      <c r="F39" s="333">
        <v>900000</v>
      </c>
      <c r="G39" s="366"/>
      <c r="H39" s="367">
        <v>900000</v>
      </c>
      <c r="I39" s="368"/>
      <c r="J39" s="328">
        <v>0</v>
      </c>
      <c r="K39" s="346">
        <v>900000</v>
      </c>
      <c r="L39" s="331">
        <v>0</v>
      </c>
      <c r="M39" s="325"/>
      <c r="N39" s="424">
        <v>0</v>
      </c>
      <c r="O39" s="346">
        <v>300000</v>
      </c>
      <c r="P39" s="331">
        <v>600000</v>
      </c>
    </row>
    <row r="40" spans="1:17" ht="35.1" customHeight="1" x14ac:dyDescent="0.25">
      <c r="A40" s="487"/>
      <c r="B40" s="416">
        <v>37</v>
      </c>
      <c r="C40" s="369" t="s">
        <v>49</v>
      </c>
      <c r="D40" s="310" t="s">
        <v>53</v>
      </c>
      <c r="E40" s="315" t="s">
        <v>15</v>
      </c>
      <c r="F40" s="335">
        <v>56703</v>
      </c>
      <c r="G40" s="370"/>
      <c r="H40" s="371"/>
      <c r="I40" s="325"/>
      <c r="J40" s="336">
        <v>25000</v>
      </c>
      <c r="K40" s="346">
        <v>0</v>
      </c>
      <c r="L40" s="331">
        <v>0</v>
      </c>
      <c r="M40" s="325"/>
      <c r="N40" s="426">
        <v>45210</v>
      </c>
      <c r="O40" s="418">
        <v>4920</v>
      </c>
      <c r="P40" s="331">
        <v>6273</v>
      </c>
    </row>
    <row r="41" spans="1:17" ht="35.1" customHeight="1" x14ac:dyDescent="0.25">
      <c r="A41" s="487"/>
      <c r="B41" s="416">
        <v>38</v>
      </c>
      <c r="C41" s="369" t="s">
        <v>49</v>
      </c>
      <c r="D41" s="310" t="s">
        <v>54</v>
      </c>
      <c r="E41" s="315" t="s">
        <v>17</v>
      </c>
      <c r="F41" s="335">
        <v>15000</v>
      </c>
      <c r="G41" s="370"/>
      <c r="H41" s="371"/>
      <c r="I41" s="325"/>
      <c r="J41" s="336">
        <v>5000</v>
      </c>
      <c r="K41" s="346">
        <v>0</v>
      </c>
      <c r="L41" s="331">
        <v>0</v>
      </c>
      <c r="M41" s="325"/>
      <c r="N41" s="342">
        <v>0</v>
      </c>
      <c r="O41" s="346">
        <v>15000</v>
      </c>
      <c r="P41" s="331">
        <v>0</v>
      </c>
    </row>
    <row r="42" spans="1:17" ht="35.1" customHeight="1" x14ac:dyDescent="0.25">
      <c r="A42" s="487"/>
      <c r="B42" s="416">
        <v>39</v>
      </c>
      <c r="C42" s="369" t="s">
        <v>49</v>
      </c>
      <c r="D42" s="310" t="s">
        <v>55</v>
      </c>
      <c r="E42" s="315" t="s">
        <v>17</v>
      </c>
      <c r="F42" s="335">
        <v>1675000</v>
      </c>
      <c r="G42" s="370"/>
      <c r="H42" s="371"/>
      <c r="I42" s="325"/>
      <c r="J42" s="336">
        <v>675000</v>
      </c>
      <c r="K42" s="346">
        <v>0</v>
      </c>
      <c r="L42" s="331">
        <v>0</v>
      </c>
      <c r="M42" s="325"/>
      <c r="N42" s="342">
        <v>0</v>
      </c>
      <c r="O42" s="346">
        <v>675000</v>
      </c>
      <c r="P42" s="331">
        <v>1000000</v>
      </c>
    </row>
    <row r="43" spans="1:17" ht="35.1" customHeight="1" x14ac:dyDescent="0.25">
      <c r="A43" s="487"/>
      <c r="B43" s="416">
        <v>40</v>
      </c>
      <c r="C43" s="309" t="s">
        <v>49</v>
      </c>
      <c r="D43" s="435" t="s">
        <v>757</v>
      </c>
      <c r="E43" s="315" t="s">
        <v>46</v>
      </c>
      <c r="F43" s="339">
        <v>200000</v>
      </c>
      <c r="G43" s="370"/>
      <c r="H43" s="371"/>
      <c r="I43" s="325"/>
      <c r="J43" s="336">
        <v>0</v>
      </c>
      <c r="K43" s="346">
        <v>0</v>
      </c>
      <c r="L43" s="331">
        <v>0</v>
      </c>
      <c r="M43" s="434"/>
      <c r="N43" s="342">
        <v>100000</v>
      </c>
      <c r="O43" s="317">
        <v>100000</v>
      </c>
      <c r="P43" s="317">
        <v>0</v>
      </c>
      <c r="Q43" s="425"/>
    </row>
    <row r="44" spans="1:17" ht="35.1" customHeight="1" x14ac:dyDescent="0.25">
      <c r="A44" s="487"/>
      <c r="B44" s="416">
        <v>41</v>
      </c>
      <c r="C44" s="309" t="s">
        <v>49</v>
      </c>
      <c r="D44" s="435" t="s">
        <v>56</v>
      </c>
      <c r="E44" s="315" t="s">
        <v>15</v>
      </c>
      <c r="F44" s="339">
        <v>7000</v>
      </c>
      <c r="G44" s="370"/>
      <c r="H44" s="371"/>
      <c r="I44" s="325"/>
      <c r="J44" s="336">
        <v>0</v>
      </c>
      <c r="K44" s="346">
        <v>0</v>
      </c>
      <c r="L44" s="331">
        <v>0</v>
      </c>
      <c r="M44" s="434"/>
      <c r="N44" s="342">
        <v>7000</v>
      </c>
      <c r="O44" s="317">
        <v>0</v>
      </c>
      <c r="P44" s="317">
        <v>0</v>
      </c>
    </row>
    <row r="45" spans="1:17" ht="35.1" customHeight="1" x14ac:dyDescent="0.25">
      <c r="A45" s="487"/>
      <c r="B45" s="416">
        <v>42</v>
      </c>
      <c r="C45" s="309" t="s">
        <v>49</v>
      </c>
      <c r="D45" s="435" t="s">
        <v>57</v>
      </c>
      <c r="E45" s="315" t="s">
        <v>25</v>
      </c>
      <c r="F45" s="431">
        <v>12586.69</v>
      </c>
      <c r="G45" s="370"/>
      <c r="H45" s="371"/>
      <c r="I45" s="325"/>
      <c r="J45" s="336">
        <v>0</v>
      </c>
      <c r="K45" s="346">
        <v>0</v>
      </c>
      <c r="L45" s="331">
        <v>0</v>
      </c>
      <c r="M45" s="434"/>
      <c r="N45" s="342">
        <v>12586.69</v>
      </c>
      <c r="O45" s="317">
        <v>0</v>
      </c>
      <c r="P45" s="317">
        <v>0</v>
      </c>
    </row>
    <row r="46" spans="1:17" ht="35.1" customHeight="1" x14ac:dyDescent="0.25">
      <c r="A46" s="487"/>
      <c r="B46" s="416">
        <v>43</v>
      </c>
      <c r="C46" s="309" t="s">
        <v>49</v>
      </c>
      <c r="D46" s="435" t="s">
        <v>58</v>
      </c>
      <c r="E46" s="315" t="s">
        <v>25</v>
      </c>
      <c r="F46" s="339">
        <v>2804.4</v>
      </c>
      <c r="G46" s="370"/>
      <c r="H46" s="371"/>
      <c r="I46" s="325"/>
      <c r="J46" s="336">
        <v>0</v>
      </c>
      <c r="K46" s="346">
        <v>0</v>
      </c>
      <c r="L46" s="331">
        <v>0</v>
      </c>
      <c r="M46" s="434"/>
      <c r="N46" s="342">
        <v>2804.4</v>
      </c>
      <c r="O46" s="317">
        <v>0</v>
      </c>
      <c r="P46" s="317">
        <v>0</v>
      </c>
    </row>
    <row r="47" spans="1:17" ht="35.1" customHeight="1" x14ac:dyDescent="0.25">
      <c r="A47" s="487"/>
      <c r="B47" s="416">
        <v>44</v>
      </c>
      <c r="C47" s="309" t="s">
        <v>49</v>
      </c>
      <c r="D47" s="435" t="s">
        <v>59</v>
      </c>
      <c r="E47" s="315" t="s">
        <v>25</v>
      </c>
      <c r="F47" s="339">
        <v>165131.85</v>
      </c>
      <c r="G47" s="370"/>
      <c r="H47" s="371"/>
      <c r="I47" s="325"/>
      <c r="J47" s="336">
        <v>0</v>
      </c>
      <c r="K47" s="346">
        <v>0</v>
      </c>
      <c r="L47" s="331">
        <v>0</v>
      </c>
      <c r="M47" s="434"/>
      <c r="N47" s="342">
        <v>165131.85</v>
      </c>
      <c r="O47" s="317">
        <v>0</v>
      </c>
      <c r="P47" s="317">
        <v>0</v>
      </c>
    </row>
    <row r="48" spans="1:17" ht="35.1" customHeight="1" x14ac:dyDescent="0.25">
      <c r="A48" s="487"/>
      <c r="B48" s="416">
        <v>45</v>
      </c>
      <c r="C48" s="309" t="s">
        <v>49</v>
      </c>
      <c r="D48" s="435" t="s">
        <v>792</v>
      </c>
      <c r="E48" s="315" t="s">
        <v>46</v>
      </c>
      <c r="F48" s="339">
        <v>36494.1</v>
      </c>
      <c r="G48" s="370"/>
      <c r="H48" s="371"/>
      <c r="I48" s="325"/>
      <c r="J48" s="336">
        <v>0</v>
      </c>
      <c r="K48" s="346">
        <v>0</v>
      </c>
      <c r="L48" s="331">
        <v>0</v>
      </c>
      <c r="M48" s="434"/>
      <c r="N48" s="342">
        <v>36494.1</v>
      </c>
      <c r="O48" s="317">
        <v>0</v>
      </c>
      <c r="P48" s="317">
        <v>0</v>
      </c>
    </row>
    <row r="49" spans="1:17" ht="35.1" customHeight="1" x14ac:dyDescent="0.25">
      <c r="A49" s="487"/>
      <c r="B49" s="416">
        <v>46</v>
      </c>
      <c r="C49" s="309" t="s">
        <v>49</v>
      </c>
      <c r="D49" s="435" t="s">
        <v>811</v>
      </c>
      <c r="E49" s="315" t="s">
        <v>46</v>
      </c>
      <c r="F49" s="339">
        <v>109840.38</v>
      </c>
      <c r="G49" s="370"/>
      <c r="H49" s="371"/>
      <c r="I49" s="325"/>
      <c r="J49" s="336">
        <v>0</v>
      </c>
      <c r="K49" s="346">
        <v>0</v>
      </c>
      <c r="L49" s="331">
        <v>0</v>
      </c>
      <c r="M49" s="434"/>
      <c r="N49" s="342">
        <v>109840.38</v>
      </c>
      <c r="O49" s="317">
        <v>0</v>
      </c>
      <c r="P49" s="317">
        <v>0</v>
      </c>
    </row>
    <row r="50" spans="1:17" ht="35.1" customHeight="1" x14ac:dyDescent="0.25">
      <c r="A50" s="487"/>
      <c r="B50" s="416">
        <v>47</v>
      </c>
      <c r="C50" s="309" t="s">
        <v>49</v>
      </c>
      <c r="D50" s="435" t="s">
        <v>812</v>
      </c>
      <c r="E50" s="315" t="s">
        <v>46</v>
      </c>
      <c r="F50" s="339">
        <v>23031.75</v>
      </c>
      <c r="G50" s="370"/>
      <c r="H50" s="371"/>
      <c r="I50" s="325"/>
      <c r="J50" s="336">
        <v>0</v>
      </c>
      <c r="K50" s="346">
        <v>0</v>
      </c>
      <c r="L50" s="331">
        <v>0</v>
      </c>
      <c r="M50" s="434"/>
      <c r="N50" s="342">
        <v>23031.75</v>
      </c>
      <c r="O50" s="317">
        <v>0</v>
      </c>
      <c r="P50" s="317">
        <v>0</v>
      </c>
    </row>
    <row r="51" spans="1:17" ht="35.1" customHeight="1" x14ac:dyDescent="0.25">
      <c r="A51" s="487"/>
      <c r="B51" s="416">
        <v>48</v>
      </c>
      <c r="C51" s="372" t="s">
        <v>60</v>
      </c>
      <c r="D51" s="310" t="s">
        <v>61</v>
      </c>
      <c r="E51" s="315" t="s">
        <v>65</v>
      </c>
      <c r="F51" s="335">
        <v>0</v>
      </c>
      <c r="G51" s="373"/>
      <c r="H51" s="374">
        <v>0</v>
      </c>
      <c r="I51" s="325"/>
      <c r="J51" s="336">
        <v>23000</v>
      </c>
      <c r="K51" s="346">
        <v>7000</v>
      </c>
      <c r="L51" s="331">
        <v>0</v>
      </c>
      <c r="M51" s="325"/>
      <c r="N51" s="342">
        <v>0</v>
      </c>
      <c r="O51" s="346">
        <v>0</v>
      </c>
      <c r="P51" s="331">
        <v>0</v>
      </c>
      <c r="Q51" s="425"/>
    </row>
    <row r="52" spans="1:17" ht="35.1" customHeight="1" x14ac:dyDescent="0.25">
      <c r="A52" s="487"/>
      <c r="B52" s="416">
        <v>49</v>
      </c>
      <c r="C52" s="372" t="s">
        <v>60</v>
      </c>
      <c r="D52" s="310" t="s">
        <v>62</v>
      </c>
      <c r="E52" s="315" t="s">
        <v>65</v>
      </c>
      <c r="F52" s="335">
        <v>0</v>
      </c>
      <c r="G52" s="370"/>
      <c r="H52" s="371"/>
      <c r="I52" s="325"/>
      <c r="J52" s="336">
        <v>0</v>
      </c>
      <c r="K52" s="346">
        <v>450000</v>
      </c>
      <c r="L52" s="331">
        <v>0</v>
      </c>
      <c r="M52" s="325"/>
      <c r="N52" s="342">
        <v>0</v>
      </c>
      <c r="O52" s="346">
        <v>0</v>
      </c>
      <c r="P52" s="331">
        <v>0</v>
      </c>
    </row>
    <row r="53" spans="1:17" ht="35.1" customHeight="1" x14ac:dyDescent="0.25">
      <c r="A53" s="487"/>
      <c r="B53" s="416">
        <v>50</v>
      </c>
      <c r="C53" s="309" t="s">
        <v>63</v>
      </c>
      <c r="D53" s="436" t="s">
        <v>64</v>
      </c>
      <c r="E53" s="315" t="s">
        <v>65</v>
      </c>
      <c r="F53" s="331">
        <v>0</v>
      </c>
      <c r="G53" s="370"/>
      <c r="H53" s="371"/>
      <c r="I53" s="325"/>
      <c r="J53" s="336">
        <v>0</v>
      </c>
      <c r="K53" s="346">
        <v>0</v>
      </c>
      <c r="L53" s="331">
        <v>0</v>
      </c>
      <c r="M53" s="325"/>
      <c r="N53" s="342">
        <v>0</v>
      </c>
      <c r="O53" s="346">
        <v>0</v>
      </c>
      <c r="P53" s="331">
        <v>0</v>
      </c>
    </row>
    <row r="54" spans="1:17" ht="35.1" customHeight="1" thickBot="1" x14ac:dyDescent="0.3">
      <c r="A54" s="488"/>
      <c r="B54" s="473">
        <v>51</v>
      </c>
      <c r="C54" s="408" t="s">
        <v>63</v>
      </c>
      <c r="D54" s="474" t="s">
        <v>806</v>
      </c>
      <c r="E54" s="442" t="s">
        <v>46</v>
      </c>
      <c r="F54" s="409">
        <v>222673.26</v>
      </c>
      <c r="G54" s="370"/>
      <c r="H54" s="371"/>
      <c r="I54" s="325"/>
      <c r="J54" s="412">
        <v>0</v>
      </c>
      <c r="K54" s="469">
        <v>0</v>
      </c>
      <c r="L54" s="409">
        <v>0</v>
      </c>
      <c r="M54" s="325"/>
      <c r="N54" s="427">
        <v>222673.26</v>
      </c>
      <c r="O54" s="469">
        <v>0</v>
      </c>
      <c r="P54" s="409">
        <v>0</v>
      </c>
      <c r="Q54" s="425"/>
    </row>
    <row r="55" spans="1:17" s="269" customFormat="1" ht="35.1" customHeight="1" x14ac:dyDescent="0.3">
      <c r="A55" s="486" t="s">
        <v>808</v>
      </c>
      <c r="B55" s="313">
        <v>52</v>
      </c>
      <c r="C55" s="351" t="s">
        <v>66</v>
      </c>
      <c r="D55" s="351" t="s">
        <v>67</v>
      </c>
      <c r="E55" s="352" t="s">
        <v>65</v>
      </c>
      <c r="F55" s="467">
        <v>0</v>
      </c>
      <c r="G55" s="375"/>
      <c r="H55" s="376">
        <v>25000</v>
      </c>
      <c r="I55" s="350"/>
      <c r="J55" s="456">
        <v>0</v>
      </c>
      <c r="K55" s="461">
        <v>25000</v>
      </c>
      <c r="L55" s="349">
        <v>10000</v>
      </c>
      <c r="M55" s="380"/>
      <c r="N55" s="460">
        <v>0</v>
      </c>
      <c r="O55" s="461">
        <v>0</v>
      </c>
      <c r="P55" s="349">
        <v>0</v>
      </c>
    </row>
    <row r="56" spans="1:17" s="269" customFormat="1" ht="35.1" customHeight="1" x14ac:dyDescent="0.3">
      <c r="A56" s="487"/>
      <c r="B56" s="314">
        <v>53</v>
      </c>
      <c r="C56" s="310" t="s">
        <v>66</v>
      </c>
      <c r="D56" s="310" t="s">
        <v>68</v>
      </c>
      <c r="E56" s="315" t="s">
        <v>65</v>
      </c>
      <c r="F56" s="333">
        <v>0</v>
      </c>
      <c r="G56" s="377"/>
      <c r="H56" s="378"/>
      <c r="I56" s="350"/>
      <c r="J56" s="334">
        <v>0</v>
      </c>
      <c r="K56" s="346">
        <v>0</v>
      </c>
      <c r="L56" s="362">
        <v>5000</v>
      </c>
      <c r="M56" s="380"/>
      <c r="N56" s="386">
        <v>0</v>
      </c>
      <c r="O56" s="346">
        <v>0</v>
      </c>
      <c r="P56" s="362">
        <v>0</v>
      </c>
    </row>
    <row r="57" spans="1:17" s="269" customFormat="1" ht="35.1" customHeight="1" x14ac:dyDescent="0.3">
      <c r="A57" s="487"/>
      <c r="B57" s="314">
        <v>54</v>
      </c>
      <c r="C57" s="310" t="s">
        <v>66</v>
      </c>
      <c r="D57" s="310" t="s">
        <v>69</v>
      </c>
      <c r="E57" s="315" t="s">
        <v>65</v>
      </c>
      <c r="F57" s="333">
        <v>0</v>
      </c>
      <c r="G57" s="377"/>
      <c r="H57" s="378"/>
      <c r="I57" s="350"/>
      <c r="J57" s="334">
        <v>0</v>
      </c>
      <c r="K57" s="346">
        <v>0</v>
      </c>
      <c r="L57" s="362">
        <v>500000</v>
      </c>
      <c r="M57" s="380"/>
      <c r="N57" s="386">
        <v>0</v>
      </c>
      <c r="O57" s="346">
        <v>0</v>
      </c>
      <c r="P57" s="362">
        <v>0</v>
      </c>
    </row>
    <row r="58" spans="1:17" s="269" customFormat="1" ht="35.1" customHeight="1" x14ac:dyDescent="0.3">
      <c r="A58" s="487"/>
      <c r="B58" s="314">
        <v>55</v>
      </c>
      <c r="C58" s="310" t="s">
        <v>66</v>
      </c>
      <c r="D58" s="310" t="s">
        <v>70</v>
      </c>
      <c r="E58" s="315" t="s">
        <v>65</v>
      </c>
      <c r="F58" s="333">
        <v>0</v>
      </c>
      <c r="G58" s="366"/>
      <c r="H58" s="379">
        <v>30000</v>
      </c>
      <c r="I58" s="380"/>
      <c r="J58" s="334">
        <v>0</v>
      </c>
      <c r="K58" s="318">
        <v>146570</v>
      </c>
      <c r="L58" s="331">
        <v>0</v>
      </c>
      <c r="M58" s="325"/>
      <c r="N58" s="386">
        <v>0</v>
      </c>
      <c r="O58" s="318">
        <v>0</v>
      </c>
      <c r="P58" s="331">
        <v>0</v>
      </c>
    </row>
    <row r="59" spans="1:17" ht="35.1" customHeight="1" x14ac:dyDescent="0.25">
      <c r="A59" s="487"/>
      <c r="B59" s="314">
        <v>56</v>
      </c>
      <c r="C59" s="310" t="s">
        <v>66</v>
      </c>
      <c r="D59" s="310" t="s">
        <v>71</v>
      </c>
      <c r="E59" s="315" t="s">
        <v>15</v>
      </c>
      <c r="F59" s="333">
        <v>11880</v>
      </c>
      <c r="G59" s="366"/>
      <c r="H59" s="381">
        <v>15000</v>
      </c>
      <c r="I59" s="350"/>
      <c r="J59" s="328">
        <v>2880</v>
      </c>
      <c r="K59" s="346">
        <v>0</v>
      </c>
      <c r="L59" s="331">
        <v>0</v>
      </c>
      <c r="M59" s="325"/>
      <c r="N59" s="424">
        <v>2880</v>
      </c>
      <c r="O59" s="346">
        <v>0</v>
      </c>
      <c r="P59" s="331">
        <v>0</v>
      </c>
    </row>
    <row r="60" spans="1:17" ht="35.1" customHeight="1" x14ac:dyDescent="0.25">
      <c r="A60" s="487"/>
      <c r="B60" s="314">
        <v>57</v>
      </c>
      <c r="C60" s="310" t="s">
        <v>66</v>
      </c>
      <c r="D60" s="310" t="s">
        <v>72</v>
      </c>
      <c r="E60" s="315" t="s">
        <v>17</v>
      </c>
      <c r="F60" s="333">
        <v>0</v>
      </c>
      <c r="G60" s="366"/>
      <c r="H60" s="381"/>
      <c r="I60" s="350"/>
      <c r="J60" s="328">
        <v>3000</v>
      </c>
      <c r="K60" s="346">
        <v>0</v>
      </c>
      <c r="L60" s="331">
        <v>0</v>
      </c>
      <c r="M60" s="325"/>
      <c r="N60" s="424">
        <v>0</v>
      </c>
      <c r="O60" s="346">
        <v>0</v>
      </c>
      <c r="P60" s="331">
        <v>0</v>
      </c>
    </row>
    <row r="61" spans="1:17" ht="35.1" customHeight="1" x14ac:dyDescent="0.25">
      <c r="A61" s="487"/>
      <c r="B61" s="314">
        <v>58</v>
      </c>
      <c r="C61" s="310" t="s">
        <v>66</v>
      </c>
      <c r="D61" s="310" t="s">
        <v>73</v>
      </c>
      <c r="E61" s="315" t="s">
        <v>17</v>
      </c>
      <c r="F61" s="333">
        <v>250000</v>
      </c>
      <c r="G61" s="366"/>
      <c r="H61" s="381">
        <v>105000</v>
      </c>
      <c r="I61" s="350"/>
      <c r="J61" s="328">
        <v>105000</v>
      </c>
      <c r="K61" s="346">
        <v>0</v>
      </c>
      <c r="L61" s="331">
        <v>0</v>
      </c>
      <c r="M61" s="325"/>
      <c r="N61" s="424">
        <v>0</v>
      </c>
      <c r="O61" s="346">
        <v>250000</v>
      </c>
      <c r="P61" s="331">
        <v>0</v>
      </c>
      <c r="Q61" s="425"/>
    </row>
    <row r="62" spans="1:17" ht="35.1" customHeight="1" x14ac:dyDescent="0.25">
      <c r="A62" s="487"/>
      <c r="B62" s="314">
        <v>59</v>
      </c>
      <c r="C62" s="309" t="s">
        <v>66</v>
      </c>
      <c r="D62" s="437" t="s">
        <v>74</v>
      </c>
      <c r="E62" s="315" t="s">
        <v>25</v>
      </c>
      <c r="F62" s="331">
        <v>9538.07</v>
      </c>
      <c r="G62" s="366"/>
      <c r="H62" s="381"/>
      <c r="I62" s="350"/>
      <c r="J62" s="328">
        <v>0</v>
      </c>
      <c r="K62" s="346">
        <v>0</v>
      </c>
      <c r="L62" s="331">
        <v>0</v>
      </c>
      <c r="M62" s="325"/>
      <c r="N62" s="424">
        <v>9538.07</v>
      </c>
      <c r="O62" s="346">
        <v>0</v>
      </c>
      <c r="P62" s="331">
        <v>0</v>
      </c>
    </row>
    <row r="63" spans="1:17" ht="35.1" customHeight="1" x14ac:dyDescent="0.25">
      <c r="A63" s="487"/>
      <c r="B63" s="314">
        <v>60</v>
      </c>
      <c r="C63" s="309" t="s">
        <v>75</v>
      </c>
      <c r="D63" s="437" t="s">
        <v>76</v>
      </c>
      <c r="E63" s="315" t="s">
        <v>25</v>
      </c>
      <c r="F63" s="331" t="s">
        <v>77</v>
      </c>
      <c r="G63" s="366"/>
      <c r="H63" s="381"/>
      <c r="I63" s="350"/>
      <c r="J63" s="328">
        <v>0</v>
      </c>
      <c r="K63" s="346">
        <v>0</v>
      </c>
      <c r="L63" s="331">
        <v>0</v>
      </c>
      <c r="M63" s="325"/>
      <c r="N63" s="424">
        <v>11470.22</v>
      </c>
      <c r="O63" s="346">
        <v>0</v>
      </c>
      <c r="P63" s="331">
        <v>0</v>
      </c>
    </row>
    <row r="64" spans="1:17" s="305" customFormat="1" ht="35.1" customHeight="1" x14ac:dyDescent="0.25">
      <c r="A64" s="487"/>
      <c r="B64" s="314">
        <v>61</v>
      </c>
      <c r="C64" s="310" t="s">
        <v>75</v>
      </c>
      <c r="D64" s="310" t="s">
        <v>802</v>
      </c>
      <c r="E64" s="315" t="s">
        <v>46</v>
      </c>
      <c r="F64" s="319">
        <v>150000</v>
      </c>
      <c r="G64" s="338"/>
      <c r="H64" s="323"/>
      <c r="I64" s="350"/>
      <c r="J64" s="328">
        <v>0</v>
      </c>
      <c r="K64" s="346">
        <v>0</v>
      </c>
      <c r="L64" s="331">
        <v>0</v>
      </c>
      <c r="M64" s="325"/>
      <c r="N64" s="424">
        <v>150000</v>
      </c>
      <c r="O64" s="346">
        <v>0</v>
      </c>
      <c r="P64" s="331">
        <v>0</v>
      </c>
    </row>
    <row r="65" spans="1:43" s="305" customFormat="1" ht="35.1" customHeight="1" x14ac:dyDescent="0.25">
      <c r="A65" s="487"/>
      <c r="B65" s="314">
        <v>62</v>
      </c>
      <c r="C65" s="310" t="s">
        <v>75</v>
      </c>
      <c r="D65" s="310" t="s">
        <v>78</v>
      </c>
      <c r="E65" s="315" t="s">
        <v>25</v>
      </c>
      <c r="F65" s="419">
        <v>152488.66</v>
      </c>
      <c r="G65" s="338"/>
      <c r="H65" s="323"/>
      <c r="I65" s="350"/>
      <c r="J65" s="328">
        <v>0</v>
      </c>
      <c r="K65" s="346">
        <v>0</v>
      </c>
      <c r="L65" s="331">
        <v>0</v>
      </c>
      <c r="M65" s="325"/>
      <c r="N65" s="424">
        <v>6353.69</v>
      </c>
      <c r="O65" s="346">
        <v>0</v>
      </c>
      <c r="P65" s="331">
        <v>0</v>
      </c>
    </row>
    <row r="66" spans="1:43" s="305" customFormat="1" ht="35.1" customHeight="1" x14ac:dyDescent="0.25">
      <c r="A66" s="487"/>
      <c r="B66" s="314">
        <v>63</v>
      </c>
      <c r="C66" s="310" t="s">
        <v>75</v>
      </c>
      <c r="D66" s="310" t="s">
        <v>801</v>
      </c>
      <c r="E66" s="315" t="s">
        <v>17</v>
      </c>
      <c r="F66" s="319">
        <v>70000</v>
      </c>
      <c r="G66" s="338"/>
      <c r="H66" s="323"/>
      <c r="I66" s="350"/>
      <c r="J66" s="328">
        <v>0</v>
      </c>
      <c r="K66" s="346">
        <v>0</v>
      </c>
      <c r="L66" s="331">
        <v>0</v>
      </c>
      <c r="M66" s="325"/>
      <c r="N66" s="424">
        <v>49015.5</v>
      </c>
      <c r="O66" s="346">
        <v>0</v>
      </c>
      <c r="P66" s="331">
        <v>0</v>
      </c>
      <c r="Q66" s="432"/>
    </row>
    <row r="67" spans="1:43" s="305" customFormat="1" ht="35.1" customHeight="1" x14ac:dyDescent="0.25">
      <c r="A67" s="487"/>
      <c r="B67" s="314">
        <v>64</v>
      </c>
      <c r="C67" s="310" t="s">
        <v>75</v>
      </c>
      <c r="D67" s="310" t="s">
        <v>79</v>
      </c>
      <c r="E67" s="315" t="s">
        <v>25</v>
      </c>
      <c r="F67" s="319">
        <v>7091.44</v>
      </c>
      <c r="G67" s="338"/>
      <c r="H67" s="323"/>
      <c r="I67" s="350"/>
      <c r="J67" s="328">
        <v>0</v>
      </c>
      <c r="K67" s="346">
        <v>0</v>
      </c>
      <c r="L67" s="331">
        <v>0</v>
      </c>
      <c r="M67" s="325"/>
      <c r="N67" s="424">
        <v>7091.44</v>
      </c>
      <c r="O67" s="346">
        <v>0</v>
      </c>
      <c r="P67" s="331">
        <v>0</v>
      </c>
    </row>
    <row r="68" spans="1:43" s="305" customFormat="1" ht="35.1" customHeight="1" x14ac:dyDescent="0.25">
      <c r="A68" s="487"/>
      <c r="B68" s="314">
        <v>65</v>
      </c>
      <c r="C68" s="310" t="s">
        <v>75</v>
      </c>
      <c r="D68" s="310" t="s">
        <v>80</v>
      </c>
      <c r="E68" s="315" t="s">
        <v>25</v>
      </c>
      <c r="F68" s="319">
        <v>15621</v>
      </c>
      <c r="G68" s="338"/>
      <c r="H68" s="323"/>
      <c r="I68" s="350"/>
      <c r="J68" s="328">
        <v>0</v>
      </c>
      <c r="K68" s="346">
        <v>0</v>
      </c>
      <c r="L68" s="331">
        <v>0</v>
      </c>
      <c r="M68" s="325"/>
      <c r="N68" s="424">
        <v>15621</v>
      </c>
      <c r="O68" s="346">
        <v>0</v>
      </c>
      <c r="P68" s="331">
        <v>0</v>
      </c>
    </row>
    <row r="69" spans="1:43" s="305" customFormat="1" ht="35.1" customHeight="1" x14ac:dyDescent="0.25">
      <c r="A69" s="487"/>
      <c r="B69" s="314">
        <v>66</v>
      </c>
      <c r="C69" s="310" t="s">
        <v>75</v>
      </c>
      <c r="D69" s="310" t="s">
        <v>772</v>
      </c>
      <c r="E69" s="315" t="s">
        <v>37</v>
      </c>
      <c r="F69" s="319">
        <v>185209.41</v>
      </c>
      <c r="G69" s="338"/>
      <c r="H69" s="323"/>
      <c r="I69" s="350"/>
      <c r="J69" s="328">
        <v>0</v>
      </c>
      <c r="K69" s="346">
        <v>0</v>
      </c>
      <c r="L69" s="331">
        <v>0</v>
      </c>
      <c r="M69" s="325"/>
      <c r="N69" s="424">
        <v>185209.41</v>
      </c>
      <c r="O69" s="346">
        <v>0</v>
      </c>
      <c r="P69" s="331">
        <v>0</v>
      </c>
    </row>
    <row r="70" spans="1:43" s="305" customFormat="1" ht="35.1" customHeight="1" x14ac:dyDescent="0.25">
      <c r="A70" s="487"/>
      <c r="B70" s="314">
        <v>67</v>
      </c>
      <c r="C70" s="310" t="s">
        <v>75</v>
      </c>
      <c r="D70" s="310" t="s">
        <v>81</v>
      </c>
      <c r="E70" s="315" t="s">
        <v>25</v>
      </c>
      <c r="F70" s="319">
        <v>16247.07</v>
      </c>
      <c r="G70" s="338"/>
      <c r="H70" s="323"/>
      <c r="I70" s="350"/>
      <c r="J70" s="328">
        <v>0</v>
      </c>
      <c r="K70" s="346">
        <v>0</v>
      </c>
      <c r="L70" s="331">
        <v>0</v>
      </c>
      <c r="M70" s="325"/>
      <c r="N70" s="424">
        <v>16247.07</v>
      </c>
      <c r="O70" s="346">
        <v>0</v>
      </c>
      <c r="P70" s="331">
        <v>0</v>
      </c>
    </row>
    <row r="71" spans="1:43" s="305" customFormat="1" ht="35.1" customHeight="1" x14ac:dyDescent="0.25">
      <c r="A71" s="487"/>
      <c r="B71" s="314">
        <v>68</v>
      </c>
      <c r="C71" s="310" t="s">
        <v>75</v>
      </c>
      <c r="D71" s="310" t="s">
        <v>82</v>
      </c>
      <c r="E71" s="315" t="s">
        <v>25</v>
      </c>
      <c r="F71" s="319">
        <v>4255.8</v>
      </c>
      <c r="G71" s="338"/>
      <c r="H71" s="323"/>
      <c r="I71" s="350"/>
      <c r="J71" s="328">
        <v>0</v>
      </c>
      <c r="K71" s="346">
        <v>0</v>
      </c>
      <c r="L71" s="331">
        <v>0</v>
      </c>
      <c r="M71" s="325"/>
      <c r="N71" s="424">
        <v>4255.8</v>
      </c>
      <c r="O71" s="346">
        <v>0</v>
      </c>
      <c r="P71" s="331">
        <v>0</v>
      </c>
    </row>
    <row r="72" spans="1:43" s="305" customFormat="1" ht="35.1" customHeight="1" x14ac:dyDescent="0.25">
      <c r="A72" s="487"/>
      <c r="B72" s="314">
        <v>69</v>
      </c>
      <c r="C72" s="310" t="s">
        <v>83</v>
      </c>
      <c r="D72" s="310" t="s">
        <v>84</v>
      </c>
      <c r="E72" s="315" t="s">
        <v>25</v>
      </c>
      <c r="F72" s="319">
        <v>2675.25</v>
      </c>
      <c r="G72" s="338"/>
      <c r="H72" s="323"/>
      <c r="I72" s="350"/>
      <c r="J72" s="328">
        <v>0</v>
      </c>
      <c r="K72" s="346">
        <v>0</v>
      </c>
      <c r="L72" s="331">
        <v>0</v>
      </c>
      <c r="M72" s="325"/>
      <c r="N72" s="424">
        <v>2675.25</v>
      </c>
      <c r="O72" s="346">
        <v>0</v>
      </c>
      <c r="P72" s="331">
        <v>0</v>
      </c>
    </row>
    <row r="73" spans="1:43" ht="35.1" customHeight="1" x14ac:dyDescent="0.25">
      <c r="A73" s="487"/>
      <c r="B73" s="314">
        <v>70</v>
      </c>
      <c r="C73" s="310" t="s">
        <v>85</v>
      </c>
      <c r="D73" s="310" t="s">
        <v>86</v>
      </c>
      <c r="E73" s="315" t="s">
        <v>17</v>
      </c>
      <c r="F73" s="319">
        <v>25000</v>
      </c>
      <c r="G73" s="338"/>
      <c r="H73" s="323">
        <v>20000</v>
      </c>
      <c r="I73" s="350"/>
      <c r="J73" s="328">
        <v>0</v>
      </c>
      <c r="K73" s="346">
        <v>25000</v>
      </c>
      <c r="L73" s="331">
        <v>0</v>
      </c>
      <c r="M73" s="325"/>
      <c r="N73" s="424">
        <v>0</v>
      </c>
      <c r="O73" s="346">
        <v>0</v>
      </c>
      <c r="P73" s="331">
        <v>25000</v>
      </c>
    </row>
    <row r="74" spans="1:43" ht="35.1" customHeight="1" x14ac:dyDescent="0.25">
      <c r="A74" s="487"/>
      <c r="B74" s="314">
        <v>71</v>
      </c>
      <c r="C74" s="310" t="s">
        <v>85</v>
      </c>
      <c r="D74" s="310" t="s">
        <v>87</v>
      </c>
      <c r="E74" s="315" t="s">
        <v>17</v>
      </c>
      <c r="F74" s="319">
        <v>3000</v>
      </c>
      <c r="G74" s="338"/>
      <c r="H74" s="323"/>
      <c r="I74" s="350"/>
      <c r="J74" s="328">
        <v>0</v>
      </c>
      <c r="K74" s="346">
        <v>3000</v>
      </c>
      <c r="L74" s="331">
        <v>0</v>
      </c>
      <c r="M74" s="325"/>
      <c r="N74" s="424">
        <v>0</v>
      </c>
      <c r="O74" s="346">
        <v>0</v>
      </c>
      <c r="P74" s="331">
        <v>3000</v>
      </c>
    </row>
    <row r="75" spans="1:43" ht="35.1" customHeight="1" thickBot="1" x14ac:dyDescent="0.3">
      <c r="A75" s="488"/>
      <c r="B75" s="312">
        <v>72</v>
      </c>
      <c r="C75" s="441" t="s">
        <v>85</v>
      </c>
      <c r="D75" s="441" t="s">
        <v>88</v>
      </c>
      <c r="E75" s="442" t="s">
        <v>17</v>
      </c>
      <c r="F75" s="466">
        <v>170000</v>
      </c>
      <c r="G75" s="338"/>
      <c r="H75" s="323">
        <v>120000</v>
      </c>
      <c r="I75" s="350"/>
      <c r="J75" s="468">
        <v>0</v>
      </c>
      <c r="K75" s="469">
        <v>170000</v>
      </c>
      <c r="L75" s="409">
        <v>0</v>
      </c>
      <c r="M75" s="325"/>
      <c r="N75" s="470">
        <v>0</v>
      </c>
      <c r="O75" s="469">
        <v>0</v>
      </c>
      <c r="P75" s="409">
        <v>170000</v>
      </c>
    </row>
    <row r="76" spans="1:43" s="271" customFormat="1" ht="30" customHeight="1" x14ac:dyDescent="0.3">
      <c r="A76" s="489" t="s">
        <v>89</v>
      </c>
      <c r="B76" s="313">
        <v>73</v>
      </c>
      <c r="C76" s="351" t="s">
        <v>90</v>
      </c>
      <c r="D76" s="351" t="s">
        <v>91</v>
      </c>
      <c r="E76" s="352" t="s">
        <v>15</v>
      </c>
      <c r="F76" s="330">
        <v>73103.08</v>
      </c>
      <c r="G76" s="382"/>
      <c r="H76" s="383">
        <v>100000</v>
      </c>
      <c r="I76" s="325"/>
      <c r="J76" s="456">
        <v>83500</v>
      </c>
      <c r="K76" s="461">
        <v>0</v>
      </c>
      <c r="L76" s="330">
        <v>0</v>
      </c>
      <c r="M76" s="325"/>
      <c r="N76" s="460">
        <v>73103.08</v>
      </c>
      <c r="O76" s="461">
        <v>0</v>
      </c>
      <c r="P76" s="330">
        <v>0</v>
      </c>
      <c r="Q76" s="269"/>
      <c r="R76" s="269"/>
      <c r="S76" s="269"/>
      <c r="T76" s="269"/>
      <c r="U76" s="269"/>
      <c r="V76" s="269"/>
      <c r="W76" s="269"/>
      <c r="X76" s="269"/>
      <c r="Y76" s="269"/>
      <c r="Z76" s="269"/>
      <c r="AA76" s="269"/>
      <c r="AB76" s="269"/>
      <c r="AC76" s="269"/>
      <c r="AD76" s="269"/>
      <c r="AE76" s="269"/>
      <c r="AF76" s="269"/>
      <c r="AG76" s="269"/>
      <c r="AH76" s="269"/>
      <c r="AI76" s="269"/>
      <c r="AJ76" s="269"/>
      <c r="AK76" s="269"/>
      <c r="AL76" s="269"/>
      <c r="AM76" s="269"/>
      <c r="AN76" s="269"/>
      <c r="AO76" s="269"/>
      <c r="AP76" s="269"/>
      <c r="AQ76" s="269"/>
    </row>
    <row r="77" spans="1:43" s="271" customFormat="1" ht="30" customHeight="1" x14ac:dyDescent="0.3">
      <c r="A77" s="490"/>
      <c r="B77" s="314">
        <v>74</v>
      </c>
      <c r="C77" s="310" t="s">
        <v>90</v>
      </c>
      <c r="D77" s="310" t="s">
        <v>92</v>
      </c>
      <c r="E77" s="315" t="s">
        <v>15</v>
      </c>
      <c r="F77" s="331">
        <v>4674</v>
      </c>
      <c r="G77" s="338"/>
      <c r="H77" s="384">
        <v>3000</v>
      </c>
      <c r="I77" s="350"/>
      <c r="J77" s="334">
        <v>4560</v>
      </c>
      <c r="K77" s="318">
        <v>0</v>
      </c>
      <c r="L77" s="331">
        <v>0</v>
      </c>
      <c r="M77" s="325"/>
      <c r="N77" s="386">
        <v>4674</v>
      </c>
      <c r="O77" s="318">
        <v>0</v>
      </c>
      <c r="P77" s="331">
        <v>0</v>
      </c>
    </row>
    <row r="78" spans="1:43" s="271" customFormat="1" ht="30" customHeight="1" x14ac:dyDescent="0.3">
      <c r="A78" s="490"/>
      <c r="B78" s="314">
        <v>75</v>
      </c>
      <c r="C78" s="309" t="s">
        <v>90</v>
      </c>
      <c r="D78" s="435" t="s">
        <v>93</v>
      </c>
      <c r="E78" s="315" t="s">
        <v>15</v>
      </c>
      <c r="F78" s="339">
        <v>46939</v>
      </c>
      <c r="G78" s="338"/>
      <c r="H78" s="384"/>
      <c r="I78" s="350"/>
      <c r="J78" s="334">
        <v>0</v>
      </c>
      <c r="K78" s="318">
        <v>0</v>
      </c>
      <c r="L78" s="331">
        <v>0</v>
      </c>
      <c r="M78" s="325"/>
      <c r="N78" s="386">
        <v>46939</v>
      </c>
      <c r="O78" s="318">
        <v>0</v>
      </c>
      <c r="P78" s="331">
        <v>0</v>
      </c>
    </row>
    <row r="79" spans="1:43" s="271" customFormat="1" ht="30" customHeight="1" x14ac:dyDescent="0.3">
      <c r="A79" s="490"/>
      <c r="B79" s="314">
        <v>76</v>
      </c>
      <c r="C79" s="310" t="s">
        <v>90</v>
      </c>
      <c r="D79" s="310" t="s">
        <v>94</v>
      </c>
      <c r="E79" s="315" t="s">
        <v>15</v>
      </c>
      <c r="F79" s="335">
        <v>103935</v>
      </c>
      <c r="G79" s="366"/>
      <c r="H79" s="381">
        <v>0</v>
      </c>
      <c r="I79" s="350"/>
      <c r="J79" s="334">
        <v>10000</v>
      </c>
      <c r="K79" s="318">
        <v>0</v>
      </c>
      <c r="L79" s="331">
        <v>0</v>
      </c>
      <c r="M79" s="325"/>
      <c r="N79" s="386">
        <v>75000</v>
      </c>
      <c r="O79" s="318">
        <v>28935</v>
      </c>
      <c r="P79" s="331">
        <v>0</v>
      </c>
    </row>
    <row r="80" spans="1:43" s="271" customFormat="1" ht="30" customHeight="1" x14ac:dyDescent="0.3">
      <c r="A80" s="490"/>
      <c r="B80" s="314">
        <v>77</v>
      </c>
      <c r="C80" s="310" t="s">
        <v>90</v>
      </c>
      <c r="D80" s="310" t="s">
        <v>95</v>
      </c>
      <c r="E80" s="315" t="s">
        <v>17</v>
      </c>
      <c r="F80" s="335">
        <v>10000</v>
      </c>
      <c r="G80" s="366"/>
      <c r="H80" s="385"/>
      <c r="I80" s="350"/>
      <c r="J80" s="334">
        <v>10000</v>
      </c>
      <c r="K80" s="318">
        <v>0</v>
      </c>
      <c r="L80" s="331">
        <v>0</v>
      </c>
      <c r="M80" s="325"/>
      <c r="N80" s="386">
        <v>0</v>
      </c>
      <c r="O80" s="318">
        <v>10000</v>
      </c>
      <c r="P80" s="331">
        <v>0</v>
      </c>
    </row>
    <row r="81" spans="1:43" s="271" customFormat="1" ht="30" customHeight="1" thickBot="1" x14ac:dyDescent="0.35">
      <c r="A81" s="491"/>
      <c r="B81" s="314">
        <v>78</v>
      </c>
      <c r="C81" s="310" t="s">
        <v>90</v>
      </c>
      <c r="D81" s="310" t="s">
        <v>96</v>
      </c>
      <c r="E81" s="315" t="s">
        <v>17</v>
      </c>
      <c r="F81" s="335">
        <v>2750000</v>
      </c>
      <c r="G81" s="366"/>
      <c r="H81" s="381"/>
      <c r="I81" s="350"/>
      <c r="J81" s="334">
        <v>750000</v>
      </c>
      <c r="K81" s="318">
        <v>0</v>
      </c>
      <c r="L81" s="331">
        <v>0</v>
      </c>
      <c r="M81" s="325"/>
      <c r="N81" s="386">
        <v>0</v>
      </c>
      <c r="O81" s="318">
        <v>2750000</v>
      </c>
      <c r="P81" s="331">
        <v>0</v>
      </c>
    </row>
    <row r="82" spans="1:43" s="269" customFormat="1" ht="35.1" customHeight="1" x14ac:dyDescent="0.3">
      <c r="A82" s="489"/>
      <c r="B82" s="314">
        <v>79</v>
      </c>
      <c r="C82" s="310" t="s">
        <v>97</v>
      </c>
      <c r="D82" s="435" t="s">
        <v>98</v>
      </c>
      <c r="E82" s="315" t="s">
        <v>25</v>
      </c>
      <c r="F82" s="331">
        <v>259076.12</v>
      </c>
      <c r="G82" s="358"/>
      <c r="H82" s="383">
        <v>200000</v>
      </c>
      <c r="I82" s="325"/>
      <c r="J82" s="334">
        <v>52757.18</v>
      </c>
      <c r="K82" s="318">
        <v>0</v>
      </c>
      <c r="L82" s="331">
        <v>0</v>
      </c>
      <c r="M82" s="325"/>
      <c r="N82" s="386">
        <v>259076.12</v>
      </c>
      <c r="O82" s="318">
        <v>0</v>
      </c>
      <c r="P82" s="331">
        <v>0</v>
      </c>
      <c r="Q82" s="271"/>
      <c r="R82" s="271"/>
      <c r="S82" s="271"/>
      <c r="T82" s="271"/>
      <c r="U82" s="271"/>
      <c r="V82" s="271"/>
      <c r="W82" s="271"/>
      <c r="X82" s="271"/>
      <c r="Y82" s="271"/>
      <c r="Z82" s="271"/>
      <c r="AA82" s="271"/>
      <c r="AB82" s="271"/>
      <c r="AC82" s="271"/>
      <c r="AD82" s="271"/>
      <c r="AE82" s="271"/>
      <c r="AF82" s="271"/>
      <c r="AG82" s="271"/>
      <c r="AH82" s="271"/>
      <c r="AI82" s="271"/>
      <c r="AJ82" s="271"/>
      <c r="AK82" s="271"/>
      <c r="AL82" s="271"/>
      <c r="AM82" s="271"/>
      <c r="AN82" s="271"/>
      <c r="AO82" s="271"/>
      <c r="AP82" s="271"/>
      <c r="AQ82" s="271"/>
    </row>
    <row r="83" spans="1:43" s="269" customFormat="1" ht="35.1" customHeight="1" x14ac:dyDescent="0.3">
      <c r="A83" s="490"/>
      <c r="B83" s="314">
        <v>80</v>
      </c>
      <c r="C83" s="310" t="s">
        <v>97</v>
      </c>
      <c r="D83" s="435" t="s">
        <v>767</v>
      </c>
      <c r="E83" s="315" t="s">
        <v>15</v>
      </c>
      <c r="F83" s="331">
        <v>236402.72</v>
      </c>
      <c r="G83" s="358"/>
      <c r="H83" s="383"/>
      <c r="I83" s="325"/>
      <c r="J83" s="386">
        <v>250000</v>
      </c>
      <c r="K83" s="318">
        <v>0</v>
      </c>
      <c r="L83" s="331">
        <v>0</v>
      </c>
      <c r="M83" s="325"/>
      <c r="N83" s="386">
        <v>236402.72</v>
      </c>
      <c r="O83" s="318">
        <v>0</v>
      </c>
      <c r="P83" s="331">
        <v>0</v>
      </c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1"/>
      <c r="AI83" s="271"/>
      <c r="AJ83" s="271"/>
      <c r="AK83" s="271"/>
      <c r="AL83" s="271"/>
      <c r="AM83" s="271"/>
      <c r="AN83" s="271"/>
      <c r="AO83" s="271"/>
      <c r="AP83" s="271"/>
      <c r="AQ83" s="271"/>
    </row>
    <row r="84" spans="1:43" s="269" customFormat="1" ht="35.1" customHeight="1" x14ac:dyDescent="0.3">
      <c r="A84" s="490"/>
      <c r="B84" s="314">
        <v>81</v>
      </c>
      <c r="C84" s="310" t="s">
        <v>97</v>
      </c>
      <c r="D84" s="435" t="s">
        <v>768</v>
      </c>
      <c r="E84" s="315" t="s">
        <v>25</v>
      </c>
      <c r="F84" s="420">
        <v>217457.77</v>
      </c>
      <c r="G84" s="358"/>
      <c r="H84" s="387"/>
      <c r="I84" s="325"/>
      <c r="J84" s="386">
        <v>0</v>
      </c>
      <c r="K84" s="318">
        <v>0</v>
      </c>
      <c r="L84" s="331">
        <v>0</v>
      </c>
      <c r="M84" s="325"/>
      <c r="N84" s="386">
        <v>9060.74</v>
      </c>
      <c r="O84" s="318">
        <v>0</v>
      </c>
      <c r="P84" s="331">
        <v>0</v>
      </c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  <c r="AH84" s="271"/>
      <c r="AI84" s="271"/>
      <c r="AJ84" s="271"/>
      <c r="AK84" s="271"/>
      <c r="AL84" s="271"/>
      <c r="AM84" s="271"/>
      <c r="AN84" s="271"/>
      <c r="AO84" s="271"/>
      <c r="AP84" s="271"/>
      <c r="AQ84" s="271"/>
    </row>
    <row r="85" spans="1:43" s="269" customFormat="1" ht="35.1" customHeight="1" x14ac:dyDescent="0.3">
      <c r="A85" s="490"/>
      <c r="B85" s="314">
        <v>82</v>
      </c>
      <c r="C85" s="310" t="s">
        <v>97</v>
      </c>
      <c r="D85" s="435" t="s">
        <v>99</v>
      </c>
      <c r="E85" s="315" t="s">
        <v>15</v>
      </c>
      <c r="F85" s="331">
        <v>33763.5</v>
      </c>
      <c r="G85" s="358"/>
      <c r="H85" s="387"/>
      <c r="I85" s="325"/>
      <c r="J85" s="386">
        <v>0</v>
      </c>
      <c r="K85" s="318">
        <v>0</v>
      </c>
      <c r="L85" s="331">
        <v>0</v>
      </c>
      <c r="M85" s="350"/>
      <c r="N85" s="342">
        <v>33763.5</v>
      </c>
      <c r="O85" s="318">
        <v>0</v>
      </c>
      <c r="P85" s="319">
        <v>0</v>
      </c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1"/>
      <c r="AI85" s="271"/>
      <c r="AJ85" s="271"/>
      <c r="AK85" s="271"/>
      <c r="AL85" s="271"/>
      <c r="AM85" s="271"/>
      <c r="AN85" s="271"/>
      <c r="AO85" s="271"/>
      <c r="AP85" s="271"/>
      <c r="AQ85" s="271"/>
    </row>
    <row r="86" spans="1:43" s="269" customFormat="1" ht="35.1" customHeight="1" x14ac:dyDescent="0.3">
      <c r="A86" s="490"/>
      <c r="B86" s="314">
        <v>83</v>
      </c>
      <c r="C86" s="310" t="s">
        <v>97</v>
      </c>
      <c r="D86" s="435" t="s">
        <v>100</v>
      </c>
      <c r="E86" s="315" t="s">
        <v>17</v>
      </c>
      <c r="F86" s="331">
        <v>3500</v>
      </c>
      <c r="G86" s="358"/>
      <c r="H86" s="387"/>
      <c r="I86" s="325"/>
      <c r="J86" s="386">
        <v>0</v>
      </c>
      <c r="K86" s="318">
        <v>0</v>
      </c>
      <c r="L86" s="331">
        <v>0</v>
      </c>
      <c r="M86" s="350"/>
      <c r="N86" s="417">
        <v>0</v>
      </c>
      <c r="O86" s="317">
        <v>3500</v>
      </c>
      <c r="P86" s="319">
        <v>0</v>
      </c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  <c r="AH86" s="271"/>
      <c r="AI86" s="271"/>
      <c r="AJ86" s="271"/>
      <c r="AK86" s="271"/>
      <c r="AL86" s="271"/>
      <c r="AM86" s="271"/>
      <c r="AN86" s="271"/>
      <c r="AO86" s="271"/>
      <c r="AP86" s="271"/>
      <c r="AQ86" s="271"/>
    </row>
    <row r="87" spans="1:43" s="269" customFormat="1" ht="35.1" customHeight="1" x14ac:dyDescent="0.3">
      <c r="A87" s="490"/>
      <c r="B87" s="314">
        <v>84</v>
      </c>
      <c r="C87" s="310" t="s">
        <v>97</v>
      </c>
      <c r="D87" s="435" t="s">
        <v>101</v>
      </c>
      <c r="E87" s="315" t="s">
        <v>17</v>
      </c>
      <c r="F87" s="331">
        <v>350000</v>
      </c>
      <c r="G87" s="358"/>
      <c r="H87" s="387"/>
      <c r="I87" s="325"/>
      <c r="J87" s="386">
        <v>0</v>
      </c>
      <c r="K87" s="318">
        <v>0</v>
      </c>
      <c r="L87" s="331">
        <v>0</v>
      </c>
      <c r="M87" s="350"/>
      <c r="N87" s="342">
        <v>0</v>
      </c>
      <c r="O87" s="318">
        <v>350000</v>
      </c>
      <c r="P87" s="319">
        <v>0</v>
      </c>
      <c r="Q87" s="271"/>
      <c r="R87" s="271"/>
      <c r="S87" s="271"/>
      <c r="T87" s="271"/>
      <c r="U87" s="271"/>
      <c r="V87" s="271"/>
      <c r="W87" s="271"/>
      <c r="X87" s="271"/>
      <c r="Y87" s="271"/>
      <c r="Z87" s="271"/>
      <c r="AA87" s="271"/>
      <c r="AB87" s="271"/>
      <c r="AC87" s="271"/>
      <c r="AD87" s="271"/>
      <c r="AE87" s="271"/>
      <c r="AF87" s="271"/>
      <c r="AG87" s="271"/>
      <c r="AH87" s="271"/>
      <c r="AI87" s="271"/>
      <c r="AJ87" s="271"/>
      <c r="AK87" s="271"/>
      <c r="AL87" s="271"/>
      <c r="AM87" s="271"/>
      <c r="AN87" s="271"/>
      <c r="AO87" s="271"/>
      <c r="AP87" s="271"/>
      <c r="AQ87" s="271"/>
    </row>
    <row r="88" spans="1:43" s="269" customFormat="1" ht="35.1" customHeight="1" x14ac:dyDescent="0.3">
      <c r="A88" s="490"/>
      <c r="B88" s="314">
        <v>85</v>
      </c>
      <c r="C88" s="310" t="s">
        <v>97</v>
      </c>
      <c r="D88" s="435" t="s">
        <v>102</v>
      </c>
      <c r="E88" s="315" t="s">
        <v>15</v>
      </c>
      <c r="F88" s="331">
        <v>21254.400000000001</v>
      </c>
      <c r="G88" s="358"/>
      <c r="H88" s="387"/>
      <c r="I88" s="325"/>
      <c r="J88" s="386">
        <v>0</v>
      </c>
      <c r="K88" s="318">
        <v>0</v>
      </c>
      <c r="L88" s="331">
        <v>0</v>
      </c>
      <c r="M88" s="350"/>
      <c r="N88" s="342">
        <v>15000</v>
      </c>
      <c r="O88" s="317">
        <v>4254.3999999999996</v>
      </c>
      <c r="P88" s="319">
        <v>0</v>
      </c>
      <c r="Q88" s="271"/>
      <c r="R88" s="271"/>
      <c r="S88" s="271"/>
      <c r="T88" s="271"/>
      <c r="U88" s="271"/>
      <c r="V88" s="271"/>
      <c r="W88" s="271"/>
      <c r="X88" s="271"/>
      <c r="Y88" s="271"/>
      <c r="Z88" s="271"/>
      <c r="AA88" s="271"/>
      <c r="AB88" s="271"/>
      <c r="AC88" s="271"/>
      <c r="AD88" s="271"/>
      <c r="AE88" s="271"/>
      <c r="AF88" s="271"/>
      <c r="AG88" s="271"/>
      <c r="AH88" s="271"/>
      <c r="AI88" s="271"/>
      <c r="AJ88" s="271"/>
      <c r="AK88" s="271"/>
      <c r="AL88" s="271"/>
      <c r="AM88" s="271"/>
      <c r="AN88" s="271"/>
      <c r="AO88" s="271"/>
      <c r="AP88" s="271"/>
      <c r="AQ88" s="271"/>
    </row>
    <row r="89" spans="1:43" s="269" customFormat="1" ht="35.1" customHeight="1" x14ac:dyDescent="0.3">
      <c r="A89" s="490"/>
      <c r="B89" s="314">
        <v>86</v>
      </c>
      <c r="C89" s="310" t="s">
        <v>97</v>
      </c>
      <c r="D89" s="435" t="s">
        <v>103</v>
      </c>
      <c r="E89" s="315" t="s">
        <v>17</v>
      </c>
      <c r="F89" s="331">
        <v>5000</v>
      </c>
      <c r="G89" s="358"/>
      <c r="H89" s="387"/>
      <c r="I89" s="325"/>
      <c r="J89" s="386">
        <v>0</v>
      </c>
      <c r="K89" s="318">
        <v>0</v>
      </c>
      <c r="L89" s="331">
        <v>0</v>
      </c>
      <c r="M89" s="350"/>
      <c r="N89" s="342">
        <v>0</v>
      </c>
      <c r="O89" s="317">
        <v>5000</v>
      </c>
      <c r="P89" s="319">
        <v>0</v>
      </c>
      <c r="Q89" s="271"/>
      <c r="R89" s="271"/>
      <c r="S89" s="271"/>
      <c r="T89" s="271"/>
      <c r="U89" s="271"/>
      <c r="V89" s="271"/>
      <c r="W89" s="271"/>
      <c r="X89" s="271"/>
      <c r="Y89" s="271"/>
      <c r="Z89" s="271"/>
      <c r="AA89" s="271"/>
      <c r="AB89" s="271"/>
      <c r="AC89" s="271"/>
      <c r="AD89" s="271"/>
      <c r="AE89" s="271"/>
      <c r="AF89" s="271"/>
      <c r="AG89" s="271"/>
      <c r="AH89" s="271"/>
      <c r="AI89" s="271"/>
      <c r="AJ89" s="271"/>
      <c r="AK89" s="271"/>
      <c r="AL89" s="271"/>
      <c r="AM89" s="271"/>
      <c r="AN89" s="271"/>
      <c r="AO89" s="271"/>
      <c r="AP89" s="271"/>
      <c r="AQ89" s="271"/>
    </row>
    <row r="90" spans="1:43" s="269" customFormat="1" ht="35.1" customHeight="1" x14ac:dyDescent="0.3">
      <c r="A90" s="490"/>
      <c r="B90" s="314">
        <v>87</v>
      </c>
      <c r="C90" s="310" t="s">
        <v>97</v>
      </c>
      <c r="D90" s="435" t="s">
        <v>104</v>
      </c>
      <c r="E90" s="315" t="s">
        <v>17</v>
      </c>
      <c r="F90" s="331">
        <v>220000</v>
      </c>
      <c r="G90" s="358"/>
      <c r="H90" s="387"/>
      <c r="I90" s="325"/>
      <c r="J90" s="386">
        <v>0</v>
      </c>
      <c r="K90" s="318">
        <v>0</v>
      </c>
      <c r="L90" s="331">
        <v>0</v>
      </c>
      <c r="M90" s="350"/>
      <c r="N90" s="342">
        <v>0</v>
      </c>
      <c r="O90" s="317">
        <v>220000</v>
      </c>
      <c r="P90" s="319">
        <v>0</v>
      </c>
      <c r="Q90" s="271"/>
      <c r="R90" s="271"/>
      <c r="S90" s="271"/>
      <c r="T90" s="271"/>
      <c r="U90" s="271"/>
      <c r="V90" s="271"/>
      <c r="W90" s="271"/>
      <c r="X90" s="271"/>
      <c r="Y90" s="271"/>
      <c r="Z90" s="271"/>
      <c r="AA90" s="271"/>
      <c r="AB90" s="271"/>
      <c r="AC90" s="271"/>
      <c r="AD90" s="271"/>
      <c r="AE90" s="271"/>
      <c r="AF90" s="271"/>
      <c r="AG90" s="271"/>
      <c r="AH90" s="271"/>
      <c r="AI90" s="271"/>
      <c r="AJ90" s="271"/>
      <c r="AK90" s="271"/>
      <c r="AL90" s="271"/>
      <c r="AM90" s="271"/>
      <c r="AN90" s="271"/>
      <c r="AO90" s="271"/>
      <c r="AP90" s="271"/>
      <c r="AQ90" s="271"/>
    </row>
    <row r="91" spans="1:43" s="269" customFormat="1" ht="35.1" customHeight="1" x14ac:dyDescent="0.3">
      <c r="A91" s="490"/>
      <c r="B91" s="314">
        <v>88</v>
      </c>
      <c r="C91" s="310" t="s">
        <v>97</v>
      </c>
      <c r="D91" s="435" t="s">
        <v>105</v>
      </c>
      <c r="E91" s="315" t="s">
        <v>46</v>
      </c>
      <c r="F91" s="331">
        <v>45000</v>
      </c>
      <c r="G91" s="358"/>
      <c r="H91" s="387"/>
      <c r="I91" s="325"/>
      <c r="J91" s="386">
        <v>0</v>
      </c>
      <c r="K91" s="318">
        <v>0</v>
      </c>
      <c r="L91" s="331">
        <v>0</v>
      </c>
      <c r="M91" s="350"/>
      <c r="N91" s="342">
        <v>0</v>
      </c>
      <c r="O91" s="317">
        <v>0</v>
      </c>
      <c r="P91" s="319">
        <v>45000</v>
      </c>
      <c r="Q91" s="271"/>
      <c r="R91" s="271"/>
      <c r="S91" s="271"/>
      <c r="T91" s="271"/>
      <c r="U91" s="271"/>
      <c r="V91" s="271"/>
      <c r="W91" s="271"/>
      <c r="X91" s="271"/>
      <c r="Y91" s="271"/>
      <c r="Z91" s="271"/>
      <c r="AA91" s="271"/>
      <c r="AB91" s="271"/>
      <c r="AC91" s="271"/>
      <c r="AD91" s="271"/>
      <c r="AE91" s="271"/>
      <c r="AF91" s="271"/>
      <c r="AG91" s="271"/>
      <c r="AH91" s="271"/>
      <c r="AI91" s="271"/>
      <c r="AJ91" s="271"/>
      <c r="AK91" s="271"/>
      <c r="AL91" s="271"/>
      <c r="AM91" s="271"/>
      <c r="AN91" s="271"/>
      <c r="AO91" s="271"/>
      <c r="AP91" s="271"/>
      <c r="AQ91" s="271"/>
    </row>
    <row r="92" spans="1:43" s="269" customFormat="1" ht="35.1" customHeight="1" x14ac:dyDescent="0.3">
      <c r="A92" s="490"/>
      <c r="B92" s="314">
        <v>89</v>
      </c>
      <c r="C92" s="310" t="s">
        <v>97</v>
      </c>
      <c r="D92" s="435" t="s">
        <v>106</v>
      </c>
      <c r="E92" s="315" t="s">
        <v>25</v>
      </c>
      <c r="F92" s="331">
        <v>40326.76</v>
      </c>
      <c r="G92" s="358"/>
      <c r="H92" s="387"/>
      <c r="I92" s="325"/>
      <c r="J92" s="386">
        <v>0</v>
      </c>
      <c r="K92" s="318">
        <v>0</v>
      </c>
      <c r="L92" s="331">
        <v>0</v>
      </c>
      <c r="M92" s="350"/>
      <c r="N92" s="342">
        <v>40326.76</v>
      </c>
      <c r="O92" s="317">
        <v>0</v>
      </c>
      <c r="P92" s="319">
        <v>0</v>
      </c>
      <c r="Q92" s="271"/>
      <c r="R92" s="271"/>
      <c r="S92" s="271"/>
      <c r="T92" s="271"/>
      <c r="U92" s="271"/>
      <c r="V92" s="271"/>
      <c r="W92" s="271"/>
      <c r="X92" s="271"/>
      <c r="Y92" s="271"/>
      <c r="Z92" s="271"/>
      <c r="AA92" s="271"/>
      <c r="AB92" s="271"/>
      <c r="AC92" s="271"/>
      <c r="AD92" s="271"/>
      <c r="AE92" s="271"/>
      <c r="AF92" s="271"/>
      <c r="AG92" s="271"/>
      <c r="AH92" s="271"/>
      <c r="AI92" s="271"/>
      <c r="AJ92" s="271"/>
      <c r="AK92" s="271"/>
      <c r="AL92" s="271"/>
      <c r="AM92" s="271"/>
      <c r="AN92" s="271"/>
      <c r="AO92" s="271"/>
      <c r="AP92" s="271"/>
      <c r="AQ92" s="271"/>
    </row>
    <row r="93" spans="1:43" s="269" customFormat="1" ht="35.1" customHeight="1" x14ac:dyDescent="0.3">
      <c r="A93" s="490"/>
      <c r="B93" s="314">
        <v>90</v>
      </c>
      <c r="C93" s="310" t="s">
        <v>97</v>
      </c>
      <c r="D93" s="435" t="s">
        <v>779</v>
      </c>
      <c r="E93" s="315" t="s">
        <v>37</v>
      </c>
      <c r="F93" s="331">
        <v>33619.589999999997</v>
      </c>
      <c r="G93" s="358"/>
      <c r="H93" s="387"/>
      <c r="I93" s="325"/>
      <c r="J93" s="386">
        <v>0</v>
      </c>
      <c r="K93" s="318">
        <v>0</v>
      </c>
      <c r="L93" s="331">
        <v>0</v>
      </c>
      <c r="M93" s="350"/>
      <c r="N93" s="342">
        <v>33619.589999999997</v>
      </c>
      <c r="O93" s="317">
        <v>0</v>
      </c>
      <c r="P93" s="319">
        <v>0</v>
      </c>
      <c r="Q93" s="271"/>
      <c r="R93" s="271"/>
      <c r="S93" s="271"/>
      <c r="T93" s="271"/>
      <c r="U93" s="271"/>
      <c r="V93" s="271"/>
      <c r="W93" s="271"/>
      <c r="X93" s="271"/>
      <c r="Y93" s="271"/>
      <c r="Z93" s="271"/>
      <c r="AA93" s="271"/>
      <c r="AB93" s="271"/>
      <c r="AC93" s="271"/>
      <c r="AD93" s="271"/>
      <c r="AE93" s="271"/>
      <c r="AF93" s="271"/>
      <c r="AG93" s="271"/>
      <c r="AH93" s="271"/>
      <c r="AI93" s="271"/>
      <c r="AJ93" s="271"/>
      <c r="AK93" s="271"/>
      <c r="AL93" s="271"/>
      <c r="AM93" s="271"/>
      <c r="AN93" s="271"/>
      <c r="AO93" s="271"/>
      <c r="AP93" s="271"/>
      <c r="AQ93" s="271"/>
    </row>
    <row r="94" spans="1:43" s="269" customFormat="1" ht="35.1" customHeight="1" x14ac:dyDescent="0.3">
      <c r="A94" s="490"/>
      <c r="B94" s="314">
        <v>91</v>
      </c>
      <c r="C94" s="310" t="s">
        <v>97</v>
      </c>
      <c r="D94" s="435" t="s">
        <v>790</v>
      </c>
      <c r="E94" s="315" t="s">
        <v>37</v>
      </c>
      <c r="F94" s="331">
        <v>140387.87</v>
      </c>
      <c r="G94" s="358"/>
      <c r="H94" s="387"/>
      <c r="I94" s="325"/>
      <c r="J94" s="386">
        <v>0</v>
      </c>
      <c r="K94" s="318">
        <v>0</v>
      </c>
      <c r="L94" s="331">
        <v>0</v>
      </c>
      <c r="M94" s="350"/>
      <c r="N94" s="342">
        <v>140387.87</v>
      </c>
      <c r="O94" s="317">
        <v>0</v>
      </c>
      <c r="P94" s="319">
        <v>0</v>
      </c>
      <c r="Q94" s="433"/>
      <c r="R94" s="271"/>
      <c r="S94" s="271"/>
      <c r="T94" s="271"/>
      <c r="U94" s="271"/>
      <c r="V94" s="271"/>
      <c r="W94" s="271"/>
      <c r="X94" s="271"/>
      <c r="Y94" s="271"/>
      <c r="Z94" s="271"/>
      <c r="AA94" s="271"/>
      <c r="AB94" s="271"/>
      <c r="AC94" s="271"/>
      <c r="AD94" s="271"/>
      <c r="AE94" s="271"/>
      <c r="AF94" s="271"/>
      <c r="AG94" s="271"/>
      <c r="AH94" s="271"/>
      <c r="AI94" s="271"/>
      <c r="AJ94" s="271"/>
      <c r="AK94" s="271"/>
      <c r="AL94" s="271"/>
      <c r="AM94" s="271"/>
      <c r="AN94" s="271"/>
      <c r="AO94" s="271"/>
      <c r="AP94" s="271"/>
      <c r="AQ94" s="271"/>
    </row>
    <row r="95" spans="1:43" s="269" customFormat="1" ht="35.1" customHeight="1" x14ac:dyDescent="0.3">
      <c r="A95" s="490"/>
      <c r="B95" s="314">
        <v>92</v>
      </c>
      <c r="C95" s="310" t="s">
        <v>97</v>
      </c>
      <c r="D95" s="435" t="s">
        <v>107</v>
      </c>
      <c r="E95" s="315" t="s">
        <v>25</v>
      </c>
      <c r="F95" s="331">
        <v>239759.96</v>
      </c>
      <c r="G95" s="358"/>
      <c r="H95" s="387"/>
      <c r="I95" s="325"/>
      <c r="J95" s="386">
        <v>0</v>
      </c>
      <c r="K95" s="318">
        <v>0</v>
      </c>
      <c r="L95" s="331">
        <v>0</v>
      </c>
      <c r="M95" s="350"/>
      <c r="N95" s="342">
        <v>4735.5</v>
      </c>
      <c r="O95" s="317">
        <v>0</v>
      </c>
      <c r="P95" s="319">
        <v>0</v>
      </c>
      <c r="Q95" s="271"/>
      <c r="R95" s="271"/>
      <c r="S95" s="271"/>
      <c r="T95" s="271"/>
      <c r="U95" s="271"/>
      <c r="V95" s="271"/>
      <c r="W95" s="271"/>
      <c r="X95" s="271"/>
      <c r="Y95" s="271"/>
      <c r="Z95" s="271"/>
      <c r="AA95" s="271"/>
      <c r="AB95" s="271"/>
      <c r="AC95" s="271"/>
      <c r="AD95" s="271"/>
      <c r="AE95" s="271"/>
      <c r="AF95" s="271"/>
      <c r="AG95" s="271"/>
      <c r="AH95" s="271"/>
      <c r="AI95" s="271"/>
      <c r="AJ95" s="271"/>
      <c r="AK95" s="271"/>
      <c r="AL95" s="271"/>
      <c r="AM95" s="271"/>
      <c r="AN95" s="271"/>
      <c r="AO95" s="271"/>
      <c r="AP95" s="271"/>
      <c r="AQ95" s="271"/>
    </row>
    <row r="96" spans="1:43" s="269" customFormat="1" ht="35.1" customHeight="1" x14ac:dyDescent="0.3">
      <c r="A96" s="490"/>
      <c r="B96" s="314">
        <v>93</v>
      </c>
      <c r="C96" s="309" t="s">
        <v>108</v>
      </c>
      <c r="D96" s="435" t="s">
        <v>109</v>
      </c>
      <c r="E96" s="315" t="s">
        <v>756</v>
      </c>
      <c r="F96" s="335">
        <v>0</v>
      </c>
      <c r="G96" s="358"/>
      <c r="H96" s="387"/>
      <c r="I96" s="325"/>
      <c r="J96" s="386">
        <v>0</v>
      </c>
      <c r="K96" s="318">
        <v>0</v>
      </c>
      <c r="L96" s="331">
        <v>0</v>
      </c>
      <c r="M96" s="350"/>
      <c r="N96" s="342">
        <v>0</v>
      </c>
      <c r="O96" s="317">
        <v>0</v>
      </c>
      <c r="P96" s="319">
        <v>0</v>
      </c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71"/>
      <c r="AH96" s="271"/>
      <c r="AI96" s="271"/>
      <c r="AJ96" s="271"/>
      <c r="AK96" s="271"/>
      <c r="AL96" s="271"/>
      <c r="AM96" s="271"/>
      <c r="AN96" s="271"/>
      <c r="AO96" s="271"/>
      <c r="AP96" s="271"/>
      <c r="AQ96" s="271"/>
    </row>
    <row r="97" spans="1:43" s="269" customFormat="1" ht="35.1" customHeight="1" x14ac:dyDescent="0.3">
      <c r="A97" s="490"/>
      <c r="B97" s="314">
        <v>94</v>
      </c>
      <c r="C97" s="309" t="s">
        <v>108</v>
      </c>
      <c r="D97" s="436" t="s">
        <v>110</v>
      </c>
      <c r="E97" s="315" t="s">
        <v>756</v>
      </c>
      <c r="F97" s="335">
        <v>0</v>
      </c>
      <c r="G97" s="358"/>
      <c r="H97" s="387"/>
      <c r="I97" s="325"/>
      <c r="J97" s="386">
        <v>0</v>
      </c>
      <c r="K97" s="318">
        <v>0</v>
      </c>
      <c r="L97" s="331">
        <v>0</v>
      </c>
      <c r="M97" s="350"/>
      <c r="N97" s="342">
        <v>0</v>
      </c>
      <c r="O97" s="317">
        <v>0</v>
      </c>
      <c r="P97" s="319">
        <v>0</v>
      </c>
      <c r="Q97" s="271"/>
      <c r="R97" s="271"/>
      <c r="S97" s="271"/>
      <c r="T97" s="271"/>
      <c r="U97" s="271"/>
      <c r="V97" s="271"/>
      <c r="W97" s="271"/>
      <c r="X97" s="271"/>
      <c r="Y97" s="271"/>
      <c r="Z97" s="271"/>
      <c r="AA97" s="271"/>
      <c r="AB97" s="271"/>
      <c r="AC97" s="271"/>
      <c r="AD97" s="271"/>
      <c r="AE97" s="271"/>
      <c r="AF97" s="271"/>
      <c r="AG97" s="271"/>
      <c r="AH97" s="271"/>
      <c r="AI97" s="271"/>
      <c r="AJ97" s="271"/>
      <c r="AK97" s="271"/>
      <c r="AL97" s="271"/>
      <c r="AM97" s="271"/>
      <c r="AN97" s="271"/>
      <c r="AO97" s="271"/>
      <c r="AP97" s="271"/>
      <c r="AQ97" s="271"/>
    </row>
    <row r="98" spans="1:43" s="269" customFormat="1" ht="35.1" customHeight="1" x14ac:dyDescent="0.3">
      <c r="A98" s="490"/>
      <c r="B98" s="314">
        <v>95</v>
      </c>
      <c r="C98" s="309" t="s">
        <v>108</v>
      </c>
      <c r="D98" s="436" t="s">
        <v>111</v>
      </c>
      <c r="E98" s="315" t="s">
        <v>756</v>
      </c>
      <c r="F98" s="335">
        <v>0</v>
      </c>
      <c r="G98" s="358"/>
      <c r="H98" s="387"/>
      <c r="I98" s="325"/>
      <c r="J98" s="386">
        <v>0</v>
      </c>
      <c r="K98" s="318">
        <v>0</v>
      </c>
      <c r="L98" s="331">
        <v>0</v>
      </c>
      <c r="M98" s="350"/>
      <c r="N98" s="342">
        <v>0</v>
      </c>
      <c r="O98" s="317">
        <v>0</v>
      </c>
      <c r="P98" s="319">
        <v>0</v>
      </c>
      <c r="Q98" s="271"/>
      <c r="R98" s="271"/>
      <c r="S98" s="271"/>
      <c r="T98" s="271"/>
      <c r="U98" s="271"/>
      <c r="V98" s="271"/>
      <c r="W98" s="271"/>
      <c r="X98" s="271"/>
      <c r="Y98" s="271"/>
      <c r="Z98" s="271"/>
      <c r="AA98" s="271"/>
      <c r="AB98" s="271"/>
      <c r="AC98" s="271"/>
      <c r="AD98" s="271"/>
      <c r="AE98" s="271"/>
      <c r="AF98" s="271"/>
      <c r="AG98" s="271"/>
      <c r="AH98" s="271"/>
      <c r="AI98" s="271"/>
      <c r="AJ98" s="271"/>
      <c r="AK98" s="271"/>
      <c r="AL98" s="271"/>
      <c r="AM98" s="271"/>
      <c r="AN98" s="271"/>
      <c r="AO98" s="271"/>
      <c r="AP98" s="271"/>
      <c r="AQ98" s="271"/>
    </row>
    <row r="99" spans="1:43" s="269" customFormat="1" ht="35.1" customHeight="1" x14ac:dyDescent="0.3">
      <c r="A99" s="490"/>
      <c r="B99" s="314">
        <v>96</v>
      </c>
      <c r="C99" s="309" t="s">
        <v>112</v>
      </c>
      <c r="D99" s="436" t="s">
        <v>113</v>
      </c>
      <c r="E99" s="315" t="s">
        <v>25</v>
      </c>
      <c r="F99" s="421">
        <v>59362.48</v>
      </c>
      <c r="G99" s="358"/>
      <c r="H99" s="387"/>
      <c r="I99" s="325"/>
      <c r="J99" s="386">
        <v>0</v>
      </c>
      <c r="K99" s="318">
        <v>0</v>
      </c>
      <c r="L99" s="331">
        <v>0</v>
      </c>
      <c r="M99" s="350"/>
      <c r="N99" s="342">
        <v>2473.44</v>
      </c>
      <c r="O99" s="317">
        <v>0</v>
      </c>
      <c r="P99" s="319">
        <v>0</v>
      </c>
      <c r="Q99" s="271"/>
      <c r="R99" s="271"/>
      <c r="S99" s="271"/>
      <c r="T99" s="271"/>
      <c r="U99" s="271"/>
      <c r="V99" s="271"/>
      <c r="W99" s="271"/>
      <c r="X99" s="271"/>
      <c r="Y99" s="271"/>
      <c r="Z99" s="271"/>
      <c r="AA99" s="271"/>
      <c r="AB99" s="271"/>
      <c r="AC99" s="271"/>
      <c r="AD99" s="271"/>
      <c r="AE99" s="271"/>
      <c r="AF99" s="271"/>
      <c r="AG99" s="271"/>
      <c r="AH99" s="271"/>
      <c r="AI99" s="271"/>
      <c r="AJ99" s="271"/>
      <c r="AK99" s="271"/>
      <c r="AL99" s="271"/>
      <c r="AM99" s="271"/>
      <c r="AN99" s="271"/>
      <c r="AO99" s="271"/>
      <c r="AP99" s="271"/>
      <c r="AQ99" s="271"/>
    </row>
    <row r="100" spans="1:43" s="269" customFormat="1" ht="35.1" customHeight="1" x14ac:dyDescent="0.3">
      <c r="A100" s="490"/>
      <c r="B100" s="314">
        <v>97</v>
      </c>
      <c r="C100" s="309" t="s">
        <v>112</v>
      </c>
      <c r="D100" s="438" t="s">
        <v>114</v>
      </c>
      <c r="E100" s="315" t="s">
        <v>25</v>
      </c>
      <c r="F100" s="335">
        <v>780</v>
      </c>
      <c r="G100" s="358"/>
      <c r="H100" s="387"/>
      <c r="I100" s="325"/>
      <c r="J100" s="386">
        <v>0</v>
      </c>
      <c r="K100" s="318">
        <v>0</v>
      </c>
      <c r="L100" s="331">
        <v>0</v>
      </c>
      <c r="M100" s="350"/>
      <c r="N100" s="342">
        <v>780</v>
      </c>
      <c r="O100" s="317">
        <v>0</v>
      </c>
      <c r="P100" s="319">
        <v>0</v>
      </c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F100" s="271"/>
      <c r="AG100" s="271"/>
      <c r="AH100" s="271"/>
      <c r="AI100" s="271"/>
      <c r="AJ100" s="271"/>
      <c r="AK100" s="271"/>
      <c r="AL100" s="271"/>
      <c r="AM100" s="271"/>
      <c r="AN100" s="271"/>
      <c r="AO100" s="271"/>
      <c r="AP100" s="271"/>
      <c r="AQ100" s="271"/>
    </row>
    <row r="101" spans="1:43" s="269" customFormat="1" ht="35.1" customHeight="1" x14ac:dyDescent="0.3">
      <c r="A101" s="490"/>
      <c r="B101" s="314">
        <v>98</v>
      </c>
      <c r="C101" s="309" t="s">
        <v>112</v>
      </c>
      <c r="D101" s="438" t="s">
        <v>115</v>
      </c>
      <c r="E101" s="315" t="s">
        <v>15</v>
      </c>
      <c r="F101" s="335">
        <v>75747.34</v>
      </c>
      <c r="G101" s="358"/>
      <c r="H101" s="387"/>
      <c r="I101" s="325"/>
      <c r="J101" s="386">
        <v>0</v>
      </c>
      <c r="K101" s="318">
        <v>0</v>
      </c>
      <c r="L101" s="331">
        <v>0</v>
      </c>
      <c r="M101" s="350"/>
      <c r="N101" s="342">
        <v>75747.34</v>
      </c>
      <c r="O101" s="317">
        <v>0</v>
      </c>
      <c r="P101" s="319">
        <v>0</v>
      </c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  <c r="AI101" s="271"/>
      <c r="AJ101" s="271"/>
      <c r="AK101" s="271"/>
      <c r="AL101" s="271"/>
      <c r="AM101" s="271"/>
      <c r="AN101" s="271"/>
      <c r="AO101" s="271"/>
      <c r="AP101" s="271"/>
      <c r="AQ101" s="271"/>
    </row>
    <row r="102" spans="1:43" s="269" customFormat="1" ht="35.1" customHeight="1" x14ac:dyDescent="0.3">
      <c r="A102" s="490"/>
      <c r="B102" s="314">
        <v>99</v>
      </c>
      <c r="C102" s="309" t="s">
        <v>116</v>
      </c>
      <c r="D102" s="436" t="s">
        <v>117</v>
      </c>
      <c r="E102" s="315" t="s">
        <v>25</v>
      </c>
      <c r="F102" s="388" t="s">
        <v>118</v>
      </c>
      <c r="G102" s="358"/>
      <c r="H102" s="387"/>
      <c r="I102" s="325"/>
      <c r="J102" s="386">
        <v>0</v>
      </c>
      <c r="K102" s="318">
        <v>0</v>
      </c>
      <c r="L102" s="331">
        <v>0</v>
      </c>
      <c r="M102" s="350"/>
      <c r="N102" s="389" t="s">
        <v>118</v>
      </c>
      <c r="O102" s="317">
        <v>0</v>
      </c>
      <c r="P102" s="319">
        <v>0</v>
      </c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  <c r="AA102" s="271"/>
      <c r="AB102" s="271"/>
      <c r="AC102" s="271"/>
      <c r="AD102" s="271"/>
      <c r="AE102" s="271"/>
      <c r="AF102" s="271"/>
      <c r="AG102" s="271"/>
      <c r="AH102" s="271"/>
      <c r="AI102" s="271"/>
      <c r="AJ102" s="271"/>
      <c r="AK102" s="271"/>
      <c r="AL102" s="271"/>
      <c r="AM102" s="271"/>
      <c r="AN102" s="271"/>
      <c r="AO102" s="271"/>
      <c r="AP102" s="271"/>
      <c r="AQ102" s="271"/>
    </row>
    <row r="103" spans="1:43" s="269" customFormat="1" ht="35.1" customHeight="1" x14ac:dyDescent="0.3">
      <c r="A103" s="490"/>
      <c r="B103" s="314">
        <v>100</v>
      </c>
      <c r="C103" s="309" t="s">
        <v>116</v>
      </c>
      <c r="D103" s="436" t="s">
        <v>119</v>
      </c>
      <c r="E103" s="315" t="s">
        <v>25</v>
      </c>
      <c r="F103" s="331">
        <v>20342.97</v>
      </c>
      <c r="G103" s="358"/>
      <c r="H103" s="387"/>
      <c r="I103" s="325"/>
      <c r="J103" s="386">
        <v>0</v>
      </c>
      <c r="K103" s="318">
        <v>0</v>
      </c>
      <c r="L103" s="331">
        <v>0</v>
      </c>
      <c r="M103" s="350"/>
      <c r="N103" s="342">
        <v>20342.97</v>
      </c>
      <c r="O103" s="317">
        <v>0</v>
      </c>
      <c r="P103" s="319">
        <v>0</v>
      </c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71"/>
      <c r="AE103" s="271"/>
      <c r="AF103" s="271"/>
      <c r="AG103" s="271"/>
      <c r="AH103" s="271"/>
      <c r="AI103" s="271"/>
      <c r="AJ103" s="271"/>
      <c r="AK103" s="271"/>
      <c r="AL103" s="271"/>
      <c r="AM103" s="271"/>
      <c r="AN103" s="271"/>
      <c r="AO103" s="271"/>
      <c r="AP103" s="271"/>
      <c r="AQ103" s="271"/>
    </row>
    <row r="104" spans="1:43" s="269" customFormat="1" ht="35.1" customHeight="1" x14ac:dyDescent="0.3">
      <c r="A104" s="490"/>
      <c r="B104" s="314">
        <v>101</v>
      </c>
      <c r="C104" s="309" t="s">
        <v>116</v>
      </c>
      <c r="D104" s="437" t="s">
        <v>120</v>
      </c>
      <c r="E104" s="315" t="s">
        <v>774</v>
      </c>
      <c r="F104" s="388">
        <v>0</v>
      </c>
      <c r="G104" s="358"/>
      <c r="H104" s="387"/>
      <c r="I104" s="325"/>
      <c r="J104" s="386">
        <v>0</v>
      </c>
      <c r="K104" s="318">
        <v>0</v>
      </c>
      <c r="L104" s="331">
        <v>0</v>
      </c>
      <c r="M104" s="350"/>
      <c r="N104" s="428">
        <v>0</v>
      </c>
      <c r="O104" s="317">
        <v>0</v>
      </c>
      <c r="P104" s="319">
        <v>0</v>
      </c>
      <c r="Q104" s="271"/>
      <c r="R104" s="271"/>
      <c r="S104" s="271"/>
      <c r="T104" s="271"/>
      <c r="U104" s="271"/>
      <c r="V104" s="271"/>
      <c r="W104" s="271"/>
      <c r="X104" s="271"/>
      <c r="Y104" s="271"/>
      <c r="Z104" s="271"/>
      <c r="AA104" s="271"/>
      <c r="AB104" s="271"/>
      <c r="AC104" s="271"/>
      <c r="AD104" s="271"/>
      <c r="AE104" s="271"/>
      <c r="AF104" s="271"/>
      <c r="AG104" s="271"/>
      <c r="AH104" s="271"/>
      <c r="AI104" s="271"/>
      <c r="AJ104" s="271"/>
      <c r="AK104" s="271"/>
      <c r="AL104" s="271"/>
      <c r="AM104" s="271"/>
      <c r="AN104" s="271"/>
      <c r="AO104" s="271"/>
      <c r="AP104" s="271"/>
      <c r="AQ104" s="271"/>
    </row>
    <row r="105" spans="1:43" s="269" customFormat="1" ht="35.1" customHeight="1" x14ac:dyDescent="0.3">
      <c r="A105" s="490"/>
      <c r="B105" s="314">
        <v>102</v>
      </c>
      <c r="C105" s="309" t="s">
        <v>116</v>
      </c>
      <c r="D105" s="437" t="s">
        <v>121</v>
      </c>
      <c r="E105" s="315" t="s">
        <v>15</v>
      </c>
      <c r="F105" s="331">
        <v>40634.980000000003</v>
      </c>
      <c r="G105" s="358"/>
      <c r="H105" s="387"/>
      <c r="I105" s="325"/>
      <c r="J105" s="386">
        <v>0</v>
      </c>
      <c r="K105" s="318">
        <v>0</v>
      </c>
      <c r="L105" s="331">
        <v>0</v>
      </c>
      <c r="M105" s="350"/>
      <c r="N105" s="342">
        <v>40634.980000000003</v>
      </c>
      <c r="O105" s="317">
        <v>0</v>
      </c>
      <c r="P105" s="319">
        <v>0</v>
      </c>
      <c r="Q105" s="271"/>
      <c r="R105" s="271"/>
      <c r="S105" s="271"/>
      <c r="T105" s="271"/>
      <c r="U105" s="271"/>
      <c r="V105" s="271"/>
      <c r="W105" s="271"/>
      <c r="X105" s="271"/>
      <c r="Y105" s="271"/>
      <c r="Z105" s="271"/>
      <c r="AA105" s="271"/>
      <c r="AB105" s="271"/>
      <c r="AC105" s="271"/>
      <c r="AD105" s="271"/>
      <c r="AE105" s="271"/>
      <c r="AF105" s="271"/>
      <c r="AG105" s="271"/>
      <c r="AH105" s="271"/>
      <c r="AI105" s="271"/>
      <c r="AJ105" s="271"/>
      <c r="AK105" s="271"/>
      <c r="AL105" s="271"/>
      <c r="AM105" s="271"/>
      <c r="AN105" s="271"/>
      <c r="AO105" s="271"/>
      <c r="AP105" s="271"/>
      <c r="AQ105" s="271"/>
    </row>
    <row r="106" spans="1:43" s="269" customFormat="1" ht="35.1" customHeight="1" x14ac:dyDescent="0.3">
      <c r="A106" s="490"/>
      <c r="B106" s="314">
        <v>103</v>
      </c>
      <c r="C106" s="309" t="s">
        <v>122</v>
      </c>
      <c r="D106" s="435" t="s">
        <v>123</v>
      </c>
      <c r="E106" s="315" t="s">
        <v>25</v>
      </c>
      <c r="F106" s="331">
        <v>30656.1</v>
      </c>
      <c r="G106" s="358"/>
      <c r="H106" s="364">
        <v>18000</v>
      </c>
      <c r="I106" s="325"/>
      <c r="J106" s="334">
        <v>10000</v>
      </c>
      <c r="K106" s="318">
        <v>0</v>
      </c>
      <c r="L106" s="319">
        <v>0</v>
      </c>
      <c r="M106" s="350"/>
      <c r="N106" s="386">
        <v>7220.1</v>
      </c>
      <c r="O106" s="318">
        <v>0</v>
      </c>
      <c r="P106" s="319">
        <v>0</v>
      </c>
    </row>
    <row r="107" spans="1:43" s="269" customFormat="1" ht="35.1" customHeight="1" x14ac:dyDescent="0.3">
      <c r="A107" s="490"/>
      <c r="B107" s="314">
        <v>104</v>
      </c>
      <c r="C107" s="309" t="s">
        <v>122</v>
      </c>
      <c r="D107" s="435" t="s">
        <v>124</v>
      </c>
      <c r="E107" s="315" t="s">
        <v>25</v>
      </c>
      <c r="F107" s="331">
        <v>5608.8</v>
      </c>
      <c r="G107" s="358"/>
      <c r="H107" s="364"/>
      <c r="I107" s="325"/>
      <c r="J107" s="334">
        <v>0</v>
      </c>
      <c r="K107" s="318">
        <v>0</v>
      </c>
      <c r="L107" s="319">
        <v>0</v>
      </c>
      <c r="M107" s="350"/>
      <c r="N107" s="386">
        <v>5608.8</v>
      </c>
      <c r="O107" s="318">
        <v>0</v>
      </c>
      <c r="P107" s="319">
        <v>0</v>
      </c>
    </row>
    <row r="108" spans="1:43" s="269" customFormat="1" ht="35.1" customHeight="1" thickBot="1" x14ac:dyDescent="0.35">
      <c r="A108" s="491"/>
      <c r="B108" s="314">
        <v>105</v>
      </c>
      <c r="C108" s="309" t="s">
        <v>122</v>
      </c>
      <c r="D108" s="435" t="s">
        <v>125</v>
      </c>
      <c r="E108" s="315" t="s">
        <v>25</v>
      </c>
      <c r="F108" s="335">
        <v>503996.02</v>
      </c>
      <c r="G108" s="373"/>
      <c r="H108" s="371">
        <v>282000</v>
      </c>
      <c r="I108" s="325"/>
      <c r="J108" s="334">
        <v>145186.12</v>
      </c>
      <c r="K108" s="337">
        <v>0</v>
      </c>
      <c r="L108" s="333">
        <v>0</v>
      </c>
      <c r="M108" s="350"/>
      <c r="N108" s="386">
        <v>165977.75</v>
      </c>
      <c r="O108" s="318">
        <v>0</v>
      </c>
      <c r="P108" s="319">
        <v>0</v>
      </c>
    </row>
    <row r="109" spans="1:43" s="269" customFormat="1" ht="35.1" customHeight="1" thickBot="1" x14ac:dyDescent="0.35">
      <c r="A109" s="490"/>
      <c r="B109" s="314">
        <v>106</v>
      </c>
      <c r="C109" s="309" t="s">
        <v>122</v>
      </c>
      <c r="D109" s="435" t="s">
        <v>126</v>
      </c>
      <c r="E109" s="315" t="s">
        <v>25</v>
      </c>
      <c r="F109" s="335">
        <v>30559.7</v>
      </c>
      <c r="G109" s="373"/>
      <c r="H109" s="371"/>
      <c r="I109" s="325"/>
      <c r="J109" s="334">
        <v>0</v>
      </c>
      <c r="K109" s="337">
        <v>0</v>
      </c>
      <c r="L109" s="333">
        <v>0</v>
      </c>
      <c r="M109" s="350"/>
      <c r="N109" s="386">
        <v>30559.7</v>
      </c>
      <c r="O109" s="318">
        <v>0</v>
      </c>
      <c r="P109" s="319">
        <v>0</v>
      </c>
    </row>
    <row r="110" spans="1:43" s="269" customFormat="1" ht="40.9" customHeight="1" x14ac:dyDescent="0.3">
      <c r="A110" s="489"/>
      <c r="B110" s="314">
        <v>107</v>
      </c>
      <c r="C110" s="309" t="s">
        <v>127</v>
      </c>
      <c r="D110" s="437" t="s">
        <v>128</v>
      </c>
      <c r="E110" s="315" t="s">
        <v>25</v>
      </c>
      <c r="F110" s="331">
        <v>3971.94</v>
      </c>
      <c r="G110" s="360"/>
      <c r="H110" s="390"/>
      <c r="I110" s="325"/>
      <c r="J110" s="334">
        <v>0</v>
      </c>
      <c r="K110" s="337">
        <v>0</v>
      </c>
      <c r="L110" s="333">
        <v>0</v>
      </c>
      <c r="M110" s="350"/>
      <c r="N110" s="386">
        <v>3971.94</v>
      </c>
      <c r="O110" s="318">
        <v>0</v>
      </c>
      <c r="P110" s="319">
        <v>0</v>
      </c>
    </row>
    <row r="111" spans="1:43" s="269" customFormat="1" ht="37.9" customHeight="1" x14ac:dyDescent="0.3">
      <c r="A111" s="490"/>
      <c r="B111" s="314">
        <v>108</v>
      </c>
      <c r="C111" s="309" t="s">
        <v>127</v>
      </c>
      <c r="D111" s="437" t="s">
        <v>785</v>
      </c>
      <c r="E111" s="315" t="s">
        <v>37</v>
      </c>
      <c r="F111" s="331">
        <v>28371.59</v>
      </c>
      <c r="G111" s="360"/>
      <c r="H111" s="390"/>
      <c r="I111" s="325"/>
      <c r="J111" s="334">
        <v>0</v>
      </c>
      <c r="K111" s="337">
        <v>0</v>
      </c>
      <c r="L111" s="333">
        <v>0</v>
      </c>
      <c r="M111" s="350"/>
      <c r="N111" s="386">
        <v>28371.59</v>
      </c>
      <c r="O111" s="318">
        <v>0</v>
      </c>
      <c r="P111" s="319">
        <v>0</v>
      </c>
    </row>
    <row r="112" spans="1:43" s="269" customFormat="1" ht="37.9" customHeight="1" x14ac:dyDescent="0.3">
      <c r="A112" s="490"/>
      <c r="B112" s="314">
        <v>109</v>
      </c>
      <c r="C112" s="309" t="s">
        <v>127</v>
      </c>
      <c r="D112" s="437" t="s">
        <v>794</v>
      </c>
      <c r="E112" s="315" t="s">
        <v>15</v>
      </c>
      <c r="F112" s="331">
        <v>43234.5</v>
      </c>
      <c r="G112" s="360"/>
      <c r="H112" s="390"/>
      <c r="I112" s="325"/>
      <c r="J112" s="334">
        <v>0</v>
      </c>
      <c r="K112" s="337">
        <v>0</v>
      </c>
      <c r="L112" s="333">
        <v>0</v>
      </c>
      <c r="M112" s="350"/>
      <c r="N112" s="386">
        <v>43234.5</v>
      </c>
      <c r="O112" s="318">
        <v>0</v>
      </c>
      <c r="P112" s="319">
        <v>0</v>
      </c>
    </row>
    <row r="113" spans="1:16" s="269" customFormat="1" ht="39" customHeight="1" x14ac:dyDescent="0.3">
      <c r="A113" s="490"/>
      <c r="B113" s="314">
        <v>110</v>
      </c>
      <c r="C113" s="309" t="s">
        <v>129</v>
      </c>
      <c r="D113" s="437" t="s">
        <v>130</v>
      </c>
      <c r="E113" s="315" t="s">
        <v>37</v>
      </c>
      <c r="F113" s="331">
        <v>40247.129999999997</v>
      </c>
      <c r="G113" s="360"/>
      <c r="H113" s="390"/>
      <c r="I113" s="325"/>
      <c r="J113" s="334">
        <v>0</v>
      </c>
      <c r="K113" s="337">
        <v>0</v>
      </c>
      <c r="L113" s="333">
        <v>0</v>
      </c>
      <c r="M113" s="350"/>
      <c r="N113" s="386">
        <v>40247.129999999997</v>
      </c>
      <c r="O113" s="318">
        <v>0</v>
      </c>
      <c r="P113" s="319">
        <v>0</v>
      </c>
    </row>
    <row r="114" spans="1:16" s="269" customFormat="1" ht="38.450000000000003" customHeight="1" x14ac:dyDescent="0.3">
      <c r="A114" s="490"/>
      <c r="B114" s="314">
        <v>111</v>
      </c>
      <c r="C114" s="309" t="s">
        <v>129</v>
      </c>
      <c r="D114" s="437" t="s">
        <v>784</v>
      </c>
      <c r="E114" s="315" t="s">
        <v>46</v>
      </c>
      <c r="F114" s="331">
        <v>50463.62</v>
      </c>
      <c r="G114" s="360"/>
      <c r="H114" s="390"/>
      <c r="I114" s="325"/>
      <c r="J114" s="334">
        <v>0</v>
      </c>
      <c r="K114" s="337">
        <v>0</v>
      </c>
      <c r="L114" s="333">
        <v>0</v>
      </c>
      <c r="M114" s="350"/>
      <c r="N114" s="386">
        <v>50463.62</v>
      </c>
      <c r="O114" s="318">
        <v>0</v>
      </c>
      <c r="P114" s="319">
        <v>0</v>
      </c>
    </row>
    <row r="115" spans="1:16" s="269" customFormat="1" ht="34.9" customHeight="1" x14ac:dyDescent="0.3">
      <c r="A115" s="490"/>
      <c r="B115" s="314">
        <v>112</v>
      </c>
      <c r="C115" s="309" t="s">
        <v>450</v>
      </c>
      <c r="D115" s="437" t="s">
        <v>793</v>
      </c>
      <c r="E115" s="315" t="s">
        <v>25</v>
      </c>
      <c r="F115" s="331">
        <v>9914.2900000000009</v>
      </c>
      <c r="G115" s="360"/>
      <c r="H115" s="390"/>
      <c r="I115" s="325"/>
      <c r="J115" s="334">
        <v>0</v>
      </c>
      <c r="K115" s="337">
        <v>0</v>
      </c>
      <c r="L115" s="333">
        <v>0</v>
      </c>
      <c r="M115" s="350"/>
      <c r="N115" s="386">
        <v>9914.2900000000009</v>
      </c>
      <c r="O115" s="318">
        <v>0</v>
      </c>
      <c r="P115" s="319">
        <v>0</v>
      </c>
    </row>
    <row r="116" spans="1:16" s="269" customFormat="1" ht="35.1" customHeight="1" x14ac:dyDescent="0.3">
      <c r="A116" s="490"/>
      <c r="B116" s="314">
        <v>113</v>
      </c>
      <c r="C116" s="309" t="s">
        <v>131</v>
      </c>
      <c r="D116" s="437" t="s">
        <v>132</v>
      </c>
      <c r="E116" s="439" t="s">
        <v>25</v>
      </c>
      <c r="F116" s="331">
        <v>2550</v>
      </c>
      <c r="G116" s="360"/>
      <c r="H116" s="390"/>
      <c r="I116" s="325"/>
      <c r="J116" s="334">
        <v>0</v>
      </c>
      <c r="K116" s="337">
        <v>0</v>
      </c>
      <c r="L116" s="333">
        <v>0</v>
      </c>
      <c r="M116" s="350"/>
      <c r="N116" s="386">
        <v>2550</v>
      </c>
      <c r="O116" s="318">
        <v>0</v>
      </c>
      <c r="P116" s="319">
        <v>0</v>
      </c>
    </row>
    <row r="117" spans="1:16" s="269" customFormat="1" ht="35.1" customHeight="1" x14ac:dyDescent="0.3">
      <c r="A117" s="490"/>
      <c r="B117" s="314">
        <v>114</v>
      </c>
      <c r="C117" s="309" t="s">
        <v>133</v>
      </c>
      <c r="D117" s="435" t="s">
        <v>134</v>
      </c>
      <c r="E117" s="439" t="s">
        <v>25</v>
      </c>
      <c r="F117" s="335">
        <v>318252.21999999997</v>
      </c>
      <c r="G117" s="373"/>
      <c r="H117" s="371"/>
      <c r="I117" s="325"/>
      <c r="J117" s="334">
        <v>15912.94</v>
      </c>
      <c r="K117" s="337">
        <v>0</v>
      </c>
      <c r="L117" s="333">
        <v>0</v>
      </c>
      <c r="M117" s="350"/>
      <c r="N117" s="386">
        <v>13946.9</v>
      </c>
      <c r="O117" s="318">
        <v>0</v>
      </c>
      <c r="P117" s="319">
        <v>0</v>
      </c>
    </row>
    <row r="118" spans="1:16" s="269" customFormat="1" ht="35.1" customHeight="1" x14ac:dyDescent="0.3">
      <c r="A118" s="490"/>
      <c r="B118" s="314">
        <v>115</v>
      </c>
      <c r="C118" s="309" t="s">
        <v>133</v>
      </c>
      <c r="D118" s="437" t="s">
        <v>135</v>
      </c>
      <c r="E118" s="439" t="s">
        <v>25</v>
      </c>
      <c r="F118" s="331">
        <v>950</v>
      </c>
      <c r="G118" s="373"/>
      <c r="H118" s="371"/>
      <c r="I118" s="325"/>
      <c r="J118" s="334">
        <v>0</v>
      </c>
      <c r="K118" s="337">
        <v>0</v>
      </c>
      <c r="L118" s="333">
        <v>0</v>
      </c>
      <c r="M118" s="350"/>
      <c r="N118" s="386">
        <v>950</v>
      </c>
      <c r="O118" s="318">
        <v>0</v>
      </c>
      <c r="P118" s="319">
        <v>0</v>
      </c>
    </row>
    <row r="119" spans="1:16" s="269" customFormat="1" ht="35.1" customHeight="1" x14ac:dyDescent="0.3">
      <c r="A119" s="490"/>
      <c r="B119" s="314">
        <v>116</v>
      </c>
      <c r="C119" s="309" t="s">
        <v>133</v>
      </c>
      <c r="D119" s="437" t="s">
        <v>136</v>
      </c>
      <c r="E119" s="315" t="s">
        <v>15</v>
      </c>
      <c r="F119" s="331">
        <v>4503.8</v>
      </c>
      <c r="G119" s="373"/>
      <c r="H119" s="371"/>
      <c r="I119" s="325"/>
      <c r="J119" s="334">
        <v>0</v>
      </c>
      <c r="K119" s="337">
        <v>0</v>
      </c>
      <c r="L119" s="333">
        <v>0</v>
      </c>
      <c r="M119" s="350"/>
      <c r="N119" s="386">
        <v>4503.8</v>
      </c>
      <c r="O119" s="318">
        <v>0</v>
      </c>
      <c r="P119" s="319">
        <v>0</v>
      </c>
    </row>
    <row r="120" spans="1:16" s="269" customFormat="1" ht="35.1" customHeight="1" x14ac:dyDescent="0.3">
      <c r="A120" s="490"/>
      <c r="B120" s="314">
        <v>117</v>
      </c>
      <c r="C120" s="309" t="s">
        <v>133</v>
      </c>
      <c r="D120" s="310" t="s">
        <v>137</v>
      </c>
      <c r="E120" s="315" t="s">
        <v>65</v>
      </c>
      <c r="F120" s="335">
        <v>0</v>
      </c>
      <c r="G120" s="373"/>
      <c r="H120" s="371"/>
      <c r="I120" s="325"/>
      <c r="J120" s="334">
        <v>30000</v>
      </c>
      <c r="K120" s="337">
        <v>0</v>
      </c>
      <c r="L120" s="333">
        <v>0</v>
      </c>
      <c r="M120" s="350"/>
      <c r="N120" s="386">
        <v>0</v>
      </c>
      <c r="O120" s="318">
        <v>0</v>
      </c>
      <c r="P120" s="319">
        <v>0</v>
      </c>
    </row>
    <row r="121" spans="1:16" s="269" customFormat="1" ht="35.1" customHeight="1" x14ac:dyDescent="0.3">
      <c r="A121" s="490"/>
      <c r="B121" s="314">
        <v>118</v>
      </c>
      <c r="C121" s="309" t="s">
        <v>133</v>
      </c>
      <c r="D121" s="310" t="s">
        <v>138</v>
      </c>
      <c r="E121" s="315" t="s">
        <v>65</v>
      </c>
      <c r="F121" s="335">
        <v>0</v>
      </c>
      <c r="G121" s="373"/>
      <c r="H121" s="371"/>
      <c r="I121" s="325"/>
      <c r="J121" s="334">
        <v>7000</v>
      </c>
      <c r="K121" s="337">
        <v>0</v>
      </c>
      <c r="L121" s="333">
        <v>0</v>
      </c>
      <c r="M121" s="350"/>
      <c r="N121" s="386">
        <v>0</v>
      </c>
      <c r="O121" s="318">
        <v>0</v>
      </c>
      <c r="P121" s="319">
        <v>0</v>
      </c>
    </row>
    <row r="122" spans="1:16" s="269" customFormat="1" ht="35.1" customHeight="1" thickBot="1" x14ac:dyDescent="0.35">
      <c r="A122" s="491"/>
      <c r="B122" s="314">
        <v>119</v>
      </c>
      <c r="C122" s="309" t="s">
        <v>133</v>
      </c>
      <c r="D122" s="310" t="s">
        <v>139</v>
      </c>
      <c r="E122" s="315" t="s">
        <v>15</v>
      </c>
      <c r="F122" s="335">
        <v>93622.63</v>
      </c>
      <c r="G122" s="373"/>
      <c r="H122" s="374"/>
      <c r="I122" s="325"/>
      <c r="J122" s="334">
        <v>350000</v>
      </c>
      <c r="K122" s="337">
        <v>0</v>
      </c>
      <c r="L122" s="333">
        <v>0</v>
      </c>
      <c r="M122" s="350"/>
      <c r="N122" s="386">
        <v>93622.63</v>
      </c>
      <c r="O122" s="318">
        <v>0</v>
      </c>
      <c r="P122" s="319">
        <v>0</v>
      </c>
    </row>
    <row r="123" spans="1:16" s="269" customFormat="1" ht="35.1" customHeight="1" x14ac:dyDescent="0.3">
      <c r="A123" s="490"/>
      <c r="B123" s="314">
        <v>120</v>
      </c>
      <c r="C123" s="309" t="s">
        <v>140</v>
      </c>
      <c r="D123" s="310" t="s">
        <v>141</v>
      </c>
      <c r="E123" s="315" t="s">
        <v>15</v>
      </c>
      <c r="F123" s="331">
        <v>80342.83</v>
      </c>
      <c r="G123" s="360"/>
      <c r="H123" s="390"/>
      <c r="I123" s="325"/>
      <c r="J123" s="334">
        <v>0</v>
      </c>
      <c r="K123" s="337">
        <v>0</v>
      </c>
      <c r="L123" s="333">
        <v>0</v>
      </c>
      <c r="M123" s="350"/>
      <c r="N123" s="386">
        <v>80342.83</v>
      </c>
      <c r="O123" s="318">
        <v>0</v>
      </c>
      <c r="P123" s="319">
        <v>0</v>
      </c>
    </row>
    <row r="124" spans="1:16" s="269" customFormat="1" ht="39" customHeight="1" x14ac:dyDescent="0.3">
      <c r="A124" s="490"/>
      <c r="B124" s="314">
        <v>121</v>
      </c>
      <c r="C124" s="309" t="s">
        <v>142</v>
      </c>
      <c r="D124" s="437" t="s">
        <v>143</v>
      </c>
      <c r="E124" s="315" t="s">
        <v>15</v>
      </c>
      <c r="F124" s="331">
        <v>29226.27</v>
      </c>
      <c r="G124" s="360"/>
      <c r="H124" s="390"/>
      <c r="I124" s="325"/>
      <c r="J124" s="334">
        <v>0</v>
      </c>
      <c r="K124" s="337">
        <v>0</v>
      </c>
      <c r="L124" s="333">
        <v>0</v>
      </c>
      <c r="M124" s="350"/>
      <c r="N124" s="386">
        <v>29226.27</v>
      </c>
      <c r="O124" s="318">
        <v>0</v>
      </c>
      <c r="P124" s="319">
        <v>0</v>
      </c>
    </row>
    <row r="125" spans="1:16" s="269" customFormat="1" ht="39.6" customHeight="1" thickBot="1" x14ac:dyDescent="0.35">
      <c r="A125" s="491"/>
      <c r="B125" s="312">
        <v>122</v>
      </c>
      <c r="C125" s="408" t="s">
        <v>142</v>
      </c>
      <c r="D125" s="463" t="s">
        <v>144</v>
      </c>
      <c r="E125" s="442" t="s">
        <v>15</v>
      </c>
      <c r="F125" s="409">
        <v>33887.300000000003</v>
      </c>
      <c r="G125" s="360"/>
      <c r="H125" s="390"/>
      <c r="I125" s="325"/>
      <c r="J125" s="458">
        <v>0</v>
      </c>
      <c r="K125" s="464">
        <v>0</v>
      </c>
      <c r="L125" s="465">
        <v>0</v>
      </c>
      <c r="M125" s="350"/>
      <c r="N125" s="462">
        <v>33887.300000000003</v>
      </c>
      <c r="O125" s="459">
        <v>0</v>
      </c>
      <c r="P125" s="466">
        <v>0</v>
      </c>
    </row>
    <row r="126" spans="1:16" s="269" customFormat="1" ht="35.1" customHeight="1" thickBot="1" x14ac:dyDescent="0.35">
      <c r="A126" s="492" t="s">
        <v>145</v>
      </c>
      <c r="B126" s="313">
        <v>123</v>
      </c>
      <c r="C126" s="454" t="s">
        <v>146</v>
      </c>
      <c r="D126" s="455" t="s">
        <v>147</v>
      </c>
      <c r="E126" s="352" t="s">
        <v>15</v>
      </c>
      <c r="F126" s="329">
        <v>10980</v>
      </c>
      <c r="G126" s="392">
        <v>3820</v>
      </c>
      <c r="H126" s="385">
        <v>3480</v>
      </c>
      <c r="I126" s="322"/>
      <c r="J126" s="456">
        <v>0</v>
      </c>
      <c r="K126" s="457">
        <v>3680</v>
      </c>
      <c r="L126" s="329">
        <v>0</v>
      </c>
      <c r="M126" s="325"/>
      <c r="N126" s="460">
        <v>0</v>
      </c>
      <c r="O126" s="461">
        <v>6680</v>
      </c>
      <c r="P126" s="330">
        <v>0</v>
      </c>
    </row>
    <row r="127" spans="1:16" s="269" customFormat="1" ht="35.1" customHeight="1" thickBot="1" x14ac:dyDescent="0.35">
      <c r="A127" s="490"/>
      <c r="B127" s="314">
        <v>124</v>
      </c>
      <c r="C127" s="391" t="s">
        <v>146</v>
      </c>
      <c r="D127" s="435" t="s">
        <v>148</v>
      </c>
      <c r="E127" s="315" t="s">
        <v>15</v>
      </c>
      <c r="F127" s="335">
        <v>19978.89</v>
      </c>
      <c r="G127" s="392"/>
      <c r="H127" s="385"/>
      <c r="I127" s="322"/>
      <c r="J127" s="334">
        <v>0</v>
      </c>
      <c r="K127" s="337">
        <v>0</v>
      </c>
      <c r="L127" s="335">
        <v>0</v>
      </c>
      <c r="M127" s="325"/>
      <c r="N127" s="386">
        <v>19978.89</v>
      </c>
      <c r="O127" s="318">
        <v>0</v>
      </c>
      <c r="P127" s="331">
        <v>0</v>
      </c>
    </row>
    <row r="128" spans="1:16" s="269" customFormat="1" ht="31.9" customHeight="1" thickBot="1" x14ac:dyDescent="0.35">
      <c r="A128" s="492"/>
      <c r="B128" s="314">
        <v>125</v>
      </c>
      <c r="C128" s="309" t="s">
        <v>149</v>
      </c>
      <c r="D128" s="310" t="s">
        <v>150</v>
      </c>
      <c r="E128" s="315" t="s">
        <v>15</v>
      </c>
      <c r="F128" s="335">
        <v>8760</v>
      </c>
      <c r="G128" s="373">
        <v>5791.99</v>
      </c>
      <c r="H128" s="374">
        <v>8760</v>
      </c>
      <c r="I128" s="347"/>
      <c r="J128" s="334">
        <v>2000</v>
      </c>
      <c r="K128" s="337">
        <v>0</v>
      </c>
      <c r="L128" s="335">
        <v>0</v>
      </c>
      <c r="M128" s="325"/>
      <c r="N128" s="386">
        <v>2000</v>
      </c>
      <c r="O128" s="318">
        <v>0</v>
      </c>
      <c r="P128" s="331">
        <v>0</v>
      </c>
    </row>
    <row r="129" spans="1:16" s="269" customFormat="1" ht="31.15" customHeight="1" thickBot="1" x14ac:dyDescent="0.35">
      <c r="A129" s="490"/>
      <c r="B129" s="314">
        <v>126</v>
      </c>
      <c r="C129" s="309" t="s">
        <v>151</v>
      </c>
      <c r="D129" s="310" t="s">
        <v>152</v>
      </c>
      <c r="E129" s="315" t="s">
        <v>25</v>
      </c>
      <c r="F129" s="335">
        <v>89256.04</v>
      </c>
      <c r="G129" s="360"/>
      <c r="H129" s="361"/>
      <c r="I129" s="347"/>
      <c r="J129" s="334">
        <v>0</v>
      </c>
      <c r="K129" s="337">
        <v>0</v>
      </c>
      <c r="L129" s="335">
        <v>0</v>
      </c>
      <c r="M129" s="325"/>
      <c r="N129" s="386">
        <v>3719</v>
      </c>
      <c r="O129" s="318">
        <v>0</v>
      </c>
      <c r="P129" s="331">
        <v>0</v>
      </c>
    </row>
    <row r="130" spans="1:16" s="269" customFormat="1" ht="35.1" customHeight="1" x14ac:dyDescent="0.3">
      <c r="A130" s="489"/>
      <c r="B130" s="314">
        <v>127</v>
      </c>
      <c r="C130" s="309" t="s">
        <v>151</v>
      </c>
      <c r="D130" s="435" t="s">
        <v>153</v>
      </c>
      <c r="E130" s="315" t="s">
        <v>25</v>
      </c>
      <c r="F130" s="331">
        <v>50363.64</v>
      </c>
      <c r="G130" s="360"/>
      <c r="H130" s="361"/>
      <c r="I130" s="347"/>
      <c r="J130" s="334">
        <v>0</v>
      </c>
      <c r="K130" s="337">
        <v>0</v>
      </c>
      <c r="L130" s="335">
        <v>0</v>
      </c>
      <c r="M130" s="325"/>
      <c r="N130" s="342">
        <v>0</v>
      </c>
      <c r="O130" s="318">
        <v>0</v>
      </c>
      <c r="P130" s="331">
        <v>0</v>
      </c>
    </row>
    <row r="131" spans="1:16" s="269" customFormat="1" ht="35.1" customHeight="1" thickBot="1" x14ac:dyDescent="0.35">
      <c r="A131" s="491"/>
      <c r="B131" s="314">
        <v>128</v>
      </c>
      <c r="C131" s="309" t="s">
        <v>151</v>
      </c>
      <c r="D131" s="310" t="s">
        <v>154</v>
      </c>
      <c r="E131" s="315" t="s">
        <v>15</v>
      </c>
      <c r="F131" s="335">
        <v>230000</v>
      </c>
      <c r="G131" s="373"/>
      <c r="H131" s="393" t="s">
        <v>155</v>
      </c>
      <c r="I131" s="394"/>
      <c r="J131" s="336">
        <v>50000</v>
      </c>
      <c r="K131" s="337">
        <v>0</v>
      </c>
      <c r="L131" s="335">
        <v>0</v>
      </c>
      <c r="M131" s="325"/>
      <c r="N131" s="342">
        <v>50000</v>
      </c>
      <c r="O131" s="318">
        <v>0</v>
      </c>
      <c r="P131" s="331">
        <v>0</v>
      </c>
    </row>
    <row r="132" spans="1:16" s="269" customFormat="1" ht="35.1" customHeight="1" x14ac:dyDescent="0.3">
      <c r="A132" s="490"/>
      <c r="B132" s="314">
        <v>129</v>
      </c>
      <c r="C132" s="309" t="s">
        <v>151</v>
      </c>
      <c r="D132" s="310" t="s">
        <v>789</v>
      </c>
      <c r="E132" s="315" t="s">
        <v>37</v>
      </c>
      <c r="F132" s="335">
        <v>14366.4</v>
      </c>
      <c r="G132" s="373"/>
      <c r="H132" s="393"/>
      <c r="I132" s="394"/>
      <c r="J132" s="336">
        <v>0</v>
      </c>
      <c r="K132" s="337">
        <v>0</v>
      </c>
      <c r="L132" s="335">
        <v>0</v>
      </c>
      <c r="M132" s="325"/>
      <c r="N132" s="342">
        <v>14366.4</v>
      </c>
      <c r="O132" s="318">
        <v>0</v>
      </c>
      <c r="P132" s="331">
        <v>0</v>
      </c>
    </row>
    <row r="133" spans="1:16" s="269" customFormat="1" ht="35.1" customHeight="1" x14ac:dyDescent="0.3">
      <c r="A133" s="490"/>
      <c r="B133" s="314">
        <v>130</v>
      </c>
      <c r="C133" s="309" t="s">
        <v>151</v>
      </c>
      <c r="D133" s="310" t="s">
        <v>156</v>
      </c>
      <c r="E133" s="315" t="s">
        <v>25</v>
      </c>
      <c r="F133" s="335">
        <v>15393</v>
      </c>
      <c r="G133" s="373"/>
      <c r="H133" s="393"/>
      <c r="I133" s="394"/>
      <c r="J133" s="336">
        <v>0</v>
      </c>
      <c r="K133" s="337">
        <v>0</v>
      </c>
      <c r="L133" s="335">
        <v>0</v>
      </c>
      <c r="M133" s="325"/>
      <c r="N133" s="342">
        <v>15393</v>
      </c>
      <c r="O133" s="318">
        <v>0</v>
      </c>
      <c r="P133" s="331">
        <v>0</v>
      </c>
    </row>
    <row r="134" spans="1:16" s="269" customFormat="1" ht="35.1" customHeight="1" x14ac:dyDescent="0.3">
      <c r="A134" s="490"/>
      <c r="B134" s="314">
        <v>131</v>
      </c>
      <c r="C134" s="309" t="s">
        <v>157</v>
      </c>
      <c r="D134" s="310" t="s">
        <v>158</v>
      </c>
      <c r="E134" s="315" t="s">
        <v>25</v>
      </c>
      <c r="F134" s="331">
        <v>4308.88</v>
      </c>
      <c r="G134" s="358"/>
      <c r="H134" s="359"/>
      <c r="I134" s="325"/>
      <c r="J134" s="386">
        <v>0</v>
      </c>
      <c r="K134" s="318">
        <v>0</v>
      </c>
      <c r="L134" s="331">
        <v>0</v>
      </c>
      <c r="M134" s="325"/>
      <c r="N134" s="386">
        <v>4308.88</v>
      </c>
      <c r="O134" s="318">
        <v>0</v>
      </c>
      <c r="P134" s="331">
        <v>0</v>
      </c>
    </row>
    <row r="135" spans="1:16" s="269" customFormat="1" ht="35.1" customHeight="1" x14ac:dyDescent="0.3">
      <c r="A135" s="490"/>
      <c r="B135" s="314">
        <v>132</v>
      </c>
      <c r="C135" s="309" t="s">
        <v>157</v>
      </c>
      <c r="D135" s="310" t="s">
        <v>159</v>
      </c>
      <c r="E135" s="315" t="s">
        <v>25</v>
      </c>
      <c r="F135" s="331">
        <v>5337.95</v>
      </c>
      <c r="G135" s="360"/>
      <c r="H135" s="361"/>
      <c r="I135" s="347"/>
      <c r="J135" s="386">
        <v>0</v>
      </c>
      <c r="K135" s="318">
        <v>0</v>
      </c>
      <c r="L135" s="331">
        <v>0</v>
      </c>
      <c r="M135" s="325"/>
      <c r="N135" s="386">
        <v>5337.95</v>
      </c>
      <c r="O135" s="318">
        <v>0</v>
      </c>
      <c r="P135" s="331">
        <v>0</v>
      </c>
    </row>
    <row r="136" spans="1:16" s="272" customFormat="1" ht="35.1" customHeight="1" x14ac:dyDescent="0.3">
      <c r="A136" s="490"/>
      <c r="B136" s="314">
        <v>133</v>
      </c>
      <c r="C136" s="395" t="s">
        <v>161</v>
      </c>
      <c r="D136" s="310" t="s">
        <v>162</v>
      </c>
      <c r="E136" s="315" t="s">
        <v>25</v>
      </c>
      <c r="F136" s="335">
        <v>9161.93</v>
      </c>
      <c r="G136" s="373"/>
      <c r="H136" s="374"/>
      <c r="I136" s="347"/>
      <c r="J136" s="336">
        <v>0</v>
      </c>
      <c r="K136" s="337">
        <v>0</v>
      </c>
      <c r="L136" s="335">
        <v>0</v>
      </c>
      <c r="M136" s="325"/>
      <c r="N136" s="342">
        <v>9161.93</v>
      </c>
      <c r="O136" s="318">
        <v>0</v>
      </c>
      <c r="P136" s="331">
        <v>0</v>
      </c>
    </row>
    <row r="137" spans="1:16" s="272" customFormat="1" ht="35.1" customHeight="1" x14ac:dyDescent="0.3">
      <c r="A137" s="490"/>
      <c r="B137" s="314">
        <v>134</v>
      </c>
      <c r="C137" s="395" t="s">
        <v>161</v>
      </c>
      <c r="D137" s="310" t="s">
        <v>163</v>
      </c>
      <c r="E137" s="315" t="s">
        <v>25</v>
      </c>
      <c r="F137" s="335">
        <v>16510.34</v>
      </c>
      <c r="G137" s="373"/>
      <c r="H137" s="374"/>
      <c r="I137" s="347"/>
      <c r="J137" s="336">
        <v>0</v>
      </c>
      <c r="K137" s="337">
        <v>0</v>
      </c>
      <c r="L137" s="335">
        <v>0</v>
      </c>
      <c r="M137" s="325"/>
      <c r="N137" s="342">
        <v>16510.34</v>
      </c>
      <c r="O137" s="318">
        <v>0</v>
      </c>
      <c r="P137" s="331">
        <v>0</v>
      </c>
    </row>
    <row r="138" spans="1:16" s="272" customFormat="1" ht="35.1" customHeight="1" x14ac:dyDescent="0.3">
      <c r="A138" s="490"/>
      <c r="B138" s="314">
        <v>135</v>
      </c>
      <c r="C138" s="395" t="s">
        <v>161</v>
      </c>
      <c r="D138" s="310" t="s">
        <v>164</v>
      </c>
      <c r="E138" s="315" t="s">
        <v>15</v>
      </c>
      <c r="F138" s="335">
        <v>47582.91</v>
      </c>
      <c r="G138" s="373"/>
      <c r="H138" s="374"/>
      <c r="I138" s="347"/>
      <c r="J138" s="336">
        <v>0</v>
      </c>
      <c r="K138" s="337">
        <v>0</v>
      </c>
      <c r="L138" s="335">
        <v>0</v>
      </c>
      <c r="M138" s="325"/>
      <c r="N138" s="342">
        <v>47582.91</v>
      </c>
      <c r="O138" s="318">
        <v>0</v>
      </c>
      <c r="P138" s="331">
        <v>0</v>
      </c>
    </row>
    <row r="139" spans="1:16" s="272" customFormat="1" ht="35.1" customHeight="1" thickBot="1" x14ac:dyDescent="0.35">
      <c r="A139" s="490"/>
      <c r="B139" s="314">
        <v>136</v>
      </c>
      <c r="C139" s="395" t="s">
        <v>165</v>
      </c>
      <c r="D139" s="310" t="s">
        <v>166</v>
      </c>
      <c r="E139" s="315" t="s">
        <v>15</v>
      </c>
      <c r="F139" s="335">
        <v>1546</v>
      </c>
      <c r="G139" s="373"/>
      <c r="H139" s="374"/>
      <c r="I139" s="347"/>
      <c r="J139" s="336">
        <v>0</v>
      </c>
      <c r="K139" s="337">
        <v>0</v>
      </c>
      <c r="L139" s="335">
        <v>0</v>
      </c>
      <c r="M139" s="325"/>
      <c r="N139" s="342">
        <v>1546</v>
      </c>
      <c r="O139" s="318">
        <v>0</v>
      </c>
      <c r="P139" s="331">
        <v>0</v>
      </c>
    </row>
    <row r="140" spans="1:16" s="269" customFormat="1" ht="35.1" customHeight="1" x14ac:dyDescent="0.3">
      <c r="A140" s="489"/>
      <c r="B140" s="314">
        <v>137</v>
      </c>
      <c r="C140" s="310" t="s">
        <v>167</v>
      </c>
      <c r="D140" s="310" t="s">
        <v>168</v>
      </c>
      <c r="E140" s="315" t="s">
        <v>15</v>
      </c>
      <c r="F140" s="335">
        <v>11900</v>
      </c>
      <c r="G140" s="373">
        <v>13000</v>
      </c>
      <c r="H140" s="374">
        <v>15818</v>
      </c>
      <c r="I140" s="347"/>
      <c r="J140" s="334">
        <v>3000</v>
      </c>
      <c r="K140" s="337">
        <v>0</v>
      </c>
      <c r="L140" s="335">
        <v>0</v>
      </c>
      <c r="M140" s="325"/>
      <c r="N140" s="386">
        <v>9100</v>
      </c>
      <c r="O140" s="318">
        <v>0</v>
      </c>
      <c r="P140" s="331">
        <v>0</v>
      </c>
    </row>
    <row r="141" spans="1:16" ht="35.1" customHeight="1" x14ac:dyDescent="0.25">
      <c r="A141" s="490"/>
      <c r="B141" s="314">
        <v>138</v>
      </c>
      <c r="C141" s="309" t="s">
        <v>169</v>
      </c>
      <c r="D141" s="435" t="s">
        <v>170</v>
      </c>
      <c r="E141" s="315" t="s">
        <v>15</v>
      </c>
      <c r="F141" s="335">
        <v>183257.7</v>
      </c>
      <c r="G141" s="373">
        <v>20000</v>
      </c>
      <c r="H141" s="374">
        <v>170000</v>
      </c>
      <c r="I141" s="347"/>
      <c r="J141" s="336">
        <v>90000</v>
      </c>
      <c r="K141" s="326">
        <v>14394</v>
      </c>
      <c r="L141" s="335">
        <v>14394</v>
      </c>
      <c r="M141" s="325"/>
      <c r="N141" s="342">
        <v>153750</v>
      </c>
      <c r="O141" s="317">
        <v>14753.85</v>
      </c>
      <c r="P141" s="331">
        <v>14753.85</v>
      </c>
    </row>
    <row r="142" spans="1:16" ht="35.1" customHeight="1" x14ac:dyDescent="0.25">
      <c r="A142" s="490"/>
      <c r="B142" s="314">
        <v>139</v>
      </c>
      <c r="C142" s="309" t="s">
        <v>169</v>
      </c>
      <c r="D142" s="436" t="s">
        <v>171</v>
      </c>
      <c r="E142" s="315" t="s">
        <v>17</v>
      </c>
      <c r="F142" s="335">
        <v>50000</v>
      </c>
      <c r="G142" s="373"/>
      <c r="H142" s="371"/>
      <c r="I142" s="347"/>
      <c r="J142" s="336">
        <v>15000</v>
      </c>
      <c r="K142" s="326">
        <v>15000</v>
      </c>
      <c r="L142" s="335">
        <v>20000</v>
      </c>
      <c r="M142" s="325"/>
      <c r="N142" s="342">
        <v>0</v>
      </c>
      <c r="O142" s="317">
        <v>20000</v>
      </c>
      <c r="P142" s="331">
        <v>30000</v>
      </c>
    </row>
    <row r="143" spans="1:16" ht="33.6" customHeight="1" x14ac:dyDescent="0.25">
      <c r="A143" s="490"/>
      <c r="B143" s="314">
        <v>140</v>
      </c>
      <c r="C143" s="309" t="s">
        <v>169</v>
      </c>
      <c r="D143" s="436" t="s">
        <v>172</v>
      </c>
      <c r="E143" s="315" t="s">
        <v>17</v>
      </c>
      <c r="F143" s="335">
        <v>4359000</v>
      </c>
      <c r="G143" s="396"/>
      <c r="H143" s="381">
        <v>0</v>
      </c>
      <c r="I143" s="322"/>
      <c r="J143" s="336">
        <v>289971.52</v>
      </c>
      <c r="K143" s="326">
        <v>1960028.48</v>
      </c>
      <c r="L143" s="335">
        <v>2109000</v>
      </c>
      <c r="M143" s="325"/>
      <c r="N143" s="342">
        <v>0</v>
      </c>
      <c r="O143" s="317">
        <v>1250000</v>
      </c>
      <c r="P143" s="331">
        <v>3109000</v>
      </c>
    </row>
    <row r="144" spans="1:16" ht="35.1" customHeight="1" x14ac:dyDescent="0.25">
      <c r="A144" s="490"/>
      <c r="B144" s="314">
        <v>141</v>
      </c>
      <c r="C144" s="309" t="s">
        <v>169</v>
      </c>
      <c r="D144" s="435" t="s">
        <v>173</v>
      </c>
      <c r="E144" s="315" t="s">
        <v>15</v>
      </c>
      <c r="F144" s="339">
        <v>50000</v>
      </c>
      <c r="G144" s="396"/>
      <c r="H144" s="385"/>
      <c r="I144" s="322"/>
      <c r="J144" s="336">
        <v>0</v>
      </c>
      <c r="K144" s="326">
        <v>0</v>
      </c>
      <c r="L144" s="335">
        <v>0</v>
      </c>
      <c r="M144" s="325"/>
      <c r="N144" s="342">
        <v>30000</v>
      </c>
      <c r="O144" s="317">
        <v>10000</v>
      </c>
      <c r="P144" s="331">
        <v>10000</v>
      </c>
    </row>
    <row r="145" spans="1:16" ht="35.1" customHeight="1" x14ac:dyDescent="0.25">
      <c r="A145" s="490"/>
      <c r="B145" s="314">
        <v>142</v>
      </c>
      <c r="C145" s="309" t="s">
        <v>169</v>
      </c>
      <c r="D145" s="435" t="s">
        <v>174</v>
      </c>
      <c r="E145" s="315" t="s">
        <v>813</v>
      </c>
      <c r="F145" s="339">
        <v>0</v>
      </c>
      <c r="G145" s="396"/>
      <c r="H145" s="385"/>
      <c r="I145" s="322"/>
      <c r="J145" s="336">
        <v>0</v>
      </c>
      <c r="K145" s="326">
        <v>0</v>
      </c>
      <c r="L145" s="335">
        <v>0</v>
      </c>
      <c r="M145" s="325"/>
      <c r="N145" s="342">
        <v>0</v>
      </c>
      <c r="O145" s="317">
        <v>0</v>
      </c>
      <c r="P145" s="331">
        <v>0</v>
      </c>
    </row>
    <row r="146" spans="1:16" ht="35.1" customHeight="1" x14ac:dyDescent="0.25">
      <c r="A146" s="490"/>
      <c r="B146" s="314">
        <v>143</v>
      </c>
      <c r="C146" s="309" t="s">
        <v>169</v>
      </c>
      <c r="D146" s="435" t="s">
        <v>175</v>
      </c>
      <c r="E146" s="315" t="s">
        <v>25</v>
      </c>
      <c r="F146" s="339">
        <v>6250</v>
      </c>
      <c r="G146" s="396"/>
      <c r="H146" s="385"/>
      <c r="I146" s="322"/>
      <c r="J146" s="336">
        <v>0</v>
      </c>
      <c r="K146" s="326">
        <v>0</v>
      </c>
      <c r="L146" s="335">
        <v>0</v>
      </c>
      <c r="M146" s="325"/>
      <c r="N146" s="342">
        <v>6250</v>
      </c>
      <c r="O146" s="317">
        <v>0</v>
      </c>
      <c r="P146" s="331">
        <v>0</v>
      </c>
    </row>
    <row r="147" spans="1:16" ht="35.1" customHeight="1" x14ac:dyDescent="0.25">
      <c r="A147" s="490"/>
      <c r="B147" s="314">
        <v>144</v>
      </c>
      <c r="C147" s="309" t="s">
        <v>176</v>
      </c>
      <c r="D147" s="435" t="s">
        <v>177</v>
      </c>
      <c r="E147" s="315" t="s">
        <v>17</v>
      </c>
      <c r="F147" s="335">
        <v>200000</v>
      </c>
      <c r="G147" s="397"/>
      <c r="H147" s="398">
        <v>0</v>
      </c>
      <c r="I147" s="347"/>
      <c r="J147" s="334">
        <v>0</v>
      </c>
      <c r="K147" s="337">
        <v>0</v>
      </c>
      <c r="L147" s="335">
        <v>0</v>
      </c>
      <c r="M147" s="325"/>
      <c r="N147" s="334">
        <v>200000</v>
      </c>
      <c r="O147" s="318">
        <v>0</v>
      </c>
      <c r="P147" s="331">
        <v>0</v>
      </c>
    </row>
    <row r="148" spans="1:16" ht="35.1" customHeight="1" x14ac:dyDescent="0.25">
      <c r="A148" s="490"/>
      <c r="B148" s="314">
        <v>145</v>
      </c>
      <c r="C148" s="309" t="s">
        <v>176</v>
      </c>
      <c r="D148" s="435" t="s">
        <v>178</v>
      </c>
      <c r="E148" s="315" t="s">
        <v>25</v>
      </c>
      <c r="F148" s="335">
        <v>73255.839999999997</v>
      </c>
      <c r="G148" s="397"/>
      <c r="H148" s="398"/>
      <c r="I148" s="347"/>
      <c r="J148" s="334">
        <v>0</v>
      </c>
      <c r="K148" s="337">
        <v>0</v>
      </c>
      <c r="L148" s="335">
        <v>0</v>
      </c>
      <c r="M148" s="325"/>
      <c r="N148" s="386">
        <v>73255.839999999997</v>
      </c>
      <c r="O148" s="318">
        <v>0</v>
      </c>
      <c r="P148" s="331">
        <v>0</v>
      </c>
    </row>
    <row r="149" spans="1:16" ht="35.1" customHeight="1" x14ac:dyDescent="0.25">
      <c r="A149" s="490"/>
      <c r="B149" s="314">
        <v>146</v>
      </c>
      <c r="C149" s="309" t="s">
        <v>179</v>
      </c>
      <c r="D149" s="435" t="s">
        <v>180</v>
      </c>
      <c r="E149" s="315" t="s">
        <v>25</v>
      </c>
      <c r="F149" s="335">
        <v>125348.19</v>
      </c>
      <c r="G149" s="397"/>
      <c r="H149" s="398"/>
      <c r="I149" s="347"/>
      <c r="J149" s="334">
        <v>0</v>
      </c>
      <c r="K149" s="337">
        <v>0</v>
      </c>
      <c r="L149" s="335">
        <v>0</v>
      </c>
      <c r="M149" s="325"/>
      <c r="N149" s="386">
        <v>6577.79</v>
      </c>
      <c r="O149" s="318">
        <v>0</v>
      </c>
      <c r="P149" s="331">
        <v>0</v>
      </c>
    </row>
    <row r="150" spans="1:16" ht="35.1" customHeight="1" x14ac:dyDescent="0.25">
      <c r="A150" s="490"/>
      <c r="B150" s="314">
        <v>147</v>
      </c>
      <c r="C150" s="309" t="s">
        <v>179</v>
      </c>
      <c r="D150" s="435" t="s">
        <v>181</v>
      </c>
      <c r="E150" s="315" t="s">
        <v>25</v>
      </c>
      <c r="F150" s="335">
        <v>12321.19</v>
      </c>
      <c r="G150" s="397"/>
      <c r="H150" s="398"/>
      <c r="I150" s="347"/>
      <c r="J150" s="334">
        <v>0</v>
      </c>
      <c r="K150" s="337">
        <v>0</v>
      </c>
      <c r="L150" s="335">
        <v>0</v>
      </c>
      <c r="M150" s="325"/>
      <c r="N150" s="386">
        <v>12321.19</v>
      </c>
      <c r="O150" s="318">
        <v>0</v>
      </c>
      <c r="P150" s="331">
        <v>0</v>
      </c>
    </row>
    <row r="151" spans="1:16" ht="35.1" customHeight="1" x14ac:dyDescent="0.25">
      <c r="A151" s="490"/>
      <c r="B151" s="314">
        <v>148</v>
      </c>
      <c r="C151" s="309" t="s">
        <v>182</v>
      </c>
      <c r="D151" s="435" t="s">
        <v>183</v>
      </c>
      <c r="E151" s="315" t="s">
        <v>25</v>
      </c>
      <c r="F151" s="335">
        <v>4776.3900000000003</v>
      </c>
      <c r="G151" s="397"/>
      <c r="H151" s="398"/>
      <c r="I151" s="347"/>
      <c r="J151" s="334">
        <v>0</v>
      </c>
      <c r="K151" s="337">
        <v>0</v>
      </c>
      <c r="L151" s="335">
        <v>0</v>
      </c>
      <c r="M151" s="325"/>
      <c r="N151" s="386">
        <v>4776.3900000000003</v>
      </c>
      <c r="O151" s="318">
        <v>0</v>
      </c>
      <c r="P151" s="331">
        <v>0</v>
      </c>
    </row>
    <row r="152" spans="1:16" ht="35.1" customHeight="1" x14ac:dyDescent="0.25">
      <c r="A152" s="490"/>
      <c r="B152" s="314">
        <v>149</v>
      </c>
      <c r="C152" s="309" t="s">
        <v>182</v>
      </c>
      <c r="D152" s="435" t="s">
        <v>184</v>
      </c>
      <c r="E152" s="315" t="s">
        <v>25</v>
      </c>
      <c r="F152" s="335">
        <v>52325.57</v>
      </c>
      <c r="G152" s="397"/>
      <c r="H152" s="398"/>
      <c r="I152" s="347"/>
      <c r="J152" s="334">
        <v>0</v>
      </c>
      <c r="K152" s="337">
        <v>0</v>
      </c>
      <c r="L152" s="335">
        <v>0</v>
      </c>
      <c r="M152" s="325"/>
      <c r="N152" s="386">
        <v>52325.57</v>
      </c>
      <c r="O152" s="318">
        <v>0</v>
      </c>
      <c r="P152" s="331">
        <v>0</v>
      </c>
    </row>
    <row r="153" spans="1:16" ht="35.1" customHeight="1" x14ac:dyDescent="0.25">
      <c r="A153" s="490"/>
      <c r="B153" s="314">
        <v>150</v>
      </c>
      <c r="C153" s="309" t="s">
        <v>185</v>
      </c>
      <c r="D153" s="435" t="s">
        <v>186</v>
      </c>
      <c r="E153" s="315" t="s">
        <v>15</v>
      </c>
      <c r="F153" s="339">
        <v>35055</v>
      </c>
      <c r="G153" s="397"/>
      <c r="H153" s="398"/>
      <c r="I153" s="347"/>
      <c r="J153" s="334">
        <v>0</v>
      </c>
      <c r="K153" s="337">
        <v>0</v>
      </c>
      <c r="L153" s="335">
        <v>0</v>
      </c>
      <c r="M153" s="434"/>
      <c r="N153" s="342">
        <v>35055</v>
      </c>
      <c r="O153" s="317">
        <v>0</v>
      </c>
      <c r="P153" s="343">
        <v>0</v>
      </c>
    </row>
    <row r="154" spans="1:16" ht="35.1" customHeight="1" x14ac:dyDescent="0.25">
      <c r="A154" s="490"/>
      <c r="B154" s="314">
        <v>151</v>
      </c>
      <c r="C154" s="309" t="s">
        <v>185</v>
      </c>
      <c r="D154" s="435" t="s">
        <v>187</v>
      </c>
      <c r="E154" s="315" t="s">
        <v>17</v>
      </c>
      <c r="F154" s="339">
        <v>5000</v>
      </c>
      <c r="G154" s="397"/>
      <c r="H154" s="398"/>
      <c r="I154" s="347"/>
      <c r="J154" s="334">
        <v>0</v>
      </c>
      <c r="K154" s="337">
        <v>0</v>
      </c>
      <c r="L154" s="335">
        <v>0</v>
      </c>
      <c r="M154" s="434"/>
      <c r="N154" s="342">
        <v>0</v>
      </c>
      <c r="O154" s="317">
        <v>5000</v>
      </c>
      <c r="P154" s="343">
        <v>0</v>
      </c>
    </row>
    <row r="155" spans="1:16" ht="35.1" customHeight="1" x14ac:dyDescent="0.25">
      <c r="A155" s="490"/>
      <c r="B155" s="314">
        <v>152</v>
      </c>
      <c r="C155" s="309" t="s">
        <v>185</v>
      </c>
      <c r="D155" s="435" t="s">
        <v>188</v>
      </c>
      <c r="E155" s="315" t="s">
        <v>17</v>
      </c>
      <c r="F155" s="339">
        <v>150000</v>
      </c>
      <c r="G155" s="397"/>
      <c r="H155" s="398"/>
      <c r="I155" s="347"/>
      <c r="J155" s="334">
        <v>0</v>
      </c>
      <c r="K155" s="337">
        <v>0</v>
      </c>
      <c r="L155" s="335">
        <v>0</v>
      </c>
      <c r="M155" s="434"/>
      <c r="N155" s="342">
        <v>0</v>
      </c>
      <c r="O155" s="317">
        <v>150000</v>
      </c>
      <c r="P155" s="343">
        <v>0</v>
      </c>
    </row>
    <row r="156" spans="1:16" ht="35.1" customHeight="1" x14ac:dyDescent="0.25">
      <c r="A156" s="490"/>
      <c r="B156" s="314">
        <v>153</v>
      </c>
      <c r="C156" s="309" t="s">
        <v>185</v>
      </c>
      <c r="D156" s="435" t="s">
        <v>189</v>
      </c>
      <c r="E156" s="315" t="s">
        <v>25</v>
      </c>
      <c r="F156" s="339">
        <v>1679.93</v>
      </c>
      <c r="G156" s="397"/>
      <c r="H156" s="398"/>
      <c r="I156" s="347"/>
      <c r="J156" s="334">
        <v>0</v>
      </c>
      <c r="K156" s="337">
        <v>0</v>
      </c>
      <c r="L156" s="335">
        <v>0</v>
      </c>
      <c r="M156" s="434"/>
      <c r="N156" s="342">
        <v>1679.93</v>
      </c>
      <c r="O156" s="317">
        <v>0</v>
      </c>
      <c r="P156" s="343">
        <v>0</v>
      </c>
    </row>
    <row r="157" spans="1:16" ht="35.1" customHeight="1" x14ac:dyDescent="0.25">
      <c r="A157" s="490"/>
      <c r="B157" s="314">
        <v>154</v>
      </c>
      <c r="C157" s="309" t="s">
        <v>185</v>
      </c>
      <c r="D157" s="435" t="s">
        <v>190</v>
      </c>
      <c r="E157" s="315" t="s">
        <v>15</v>
      </c>
      <c r="F157" s="339">
        <v>12607.5</v>
      </c>
      <c r="G157" s="397"/>
      <c r="H157" s="398"/>
      <c r="I157" s="347"/>
      <c r="J157" s="334">
        <v>0</v>
      </c>
      <c r="K157" s="337">
        <v>0</v>
      </c>
      <c r="L157" s="335">
        <v>0</v>
      </c>
      <c r="M157" s="434"/>
      <c r="N157" s="342">
        <v>12607.5</v>
      </c>
      <c r="O157" s="317">
        <v>0</v>
      </c>
      <c r="P157" s="343">
        <v>0</v>
      </c>
    </row>
    <row r="158" spans="1:16" ht="35.1" customHeight="1" x14ac:dyDescent="0.25">
      <c r="A158" s="490"/>
      <c r="B158" s="314">
        <v>155</v>
      </c>
      <c r="C158" s="309" t="s">
        <v>191</v>
      </c>
      <c r="D158" s="435" t="s">
        <v>192</v>
      </c>
      <c r="E158" s="315" t="s">
        <v>65</v>
      </c>
      <c r="F158" s="339">
        <v>0</v>
      </c>
      <c r="G158" s="397"/>
      <c r="H158" s="398"/>
      <c r="I158" s="347"/>
      <c r="J158" s="334">
        <v>0</v>
      </c>
      <c r="K158" s="337">
        <v>0</v>
      </c>
      <c r="L158" s="335">
        <v>0</v>
      </c>
      <c r="M158" s="434"/>
      <c r="N158" s="342">
        <v>0</v>
      </c>
      <c r="O158" s="317">
        <v>0</v>
      </c>
      <c r="P158" s="343">
        <v>0</v>
      </c>
    </row>
    <row r="159" spans="1:16" ht="35.1" customHeight="1" x14ac:dyDescent="0.25">
      <c r="A159" s="490"/>
      <c r="B159" s="314">
        <v>156</v>
      </c>
      <c r="C159" s="309" t="s">
        <v>191</v>
      </c>
      <c r="D159" s="436" t="s">
        <v>193</v>
      </c>
      <c r="E159" s="315" t="s">
        <v>25</v>
      </c>
      <c r="F159" s="339">
        <v>21165.42</v>
      </c>
      <c r="G159" s="397"/>
      <c r="H159" s="398"/>
      <c r="I159" s="347"/>
      <c r="J159" s="334">
        <v>0</v>
      </c>
      <c r="K159" s="337">
        <v>0</v>
      </c>
      <c r="L159" s="335">
        <v>0</v>
      </c>
      <c r="M159" s="325"/>
      <c r="N159" s="386">
        <v>21165.42</v>
      </c>
      <c r="O159" s="318">
        <v>0</v>
      </c>
      <c r="P159" s="331">
        <v>0</v>
      </c>
    </row>
    <row r="160" spans="1:16" s="269" customFormat="1" ht="35.1" customHeight="1" x14ac:dyDescent="0.3">
      <c r="A160" s="490"/>
      <c r="B160" s="314">
        <v>157</v>
      </c>
      <c r="C160" s="310" t="s">
        <v>194</v>
      </c>
      <c r="D160" s="310" t="s">
        <v>195</v>
      </c>
      <c r="E160" s="315" t="s">
        <v>15</v>
      </c>
      <c r="F160" s="331">
        <v>62280</v>
      </c>
      <c r="G160" s="358"/>
      <c r="H160" s="359">
        <v>63617</v>
      </c>
      <c r="I160" s="347"/>
      <c r="J160" s="336">
        <v>7280</v>
      </c>
      <c r="K160" s="318">
        <v>0</v>
      </c>
      <c r="L160" s="331">
        <v>0</v>
      </c>
      <c r="M160" s="325"/>
      <c r="N160" s="342">
        <v>12629.5</v>
      </c>
      <c r="O160" s="318">
        <v>0</v>
      </c>
      <c r="P160" s="331">
        <v>0</v>
      </c>
    </row>
    <row r="161" spans="1:17" s="269" customFormat="1" ht="35.1" customHeight="1" x14ac:dyDescent="0.3">
      <c r="A161" s="490"/>
      <c r="B161" s="314">
        <v>158</v>
      </c>
      <c r="C161" s="310" t="s">
        <v>194</v>
      </c>
      <c r="D161" s="310" t="s">
        <v>196</v>
      </c>
      <c r="E161" s="315" t="s">
        <v>17</v>
      </c>
      <c r="F161" s="331">
        <v>10000</v>
      </c>
      <c r="G161" s="400"/>
      <c r="H161" s="323">
        <v>20000</v>
      </c>
      <c r="I161" s="322"/>
      <c r="J161" s="336">
        <v>20000</v>
      </c>
      <c r="K161" s="318">
        <v>0</v>
      </c>
      <c r="L161" s="331">
        <v>0</v>
      </c>
      <c r="M161" s="325"/>
      <c r="N161" s="342">
        <v>10000</v>
      </c>
      <c r="O161" s="318">
        <v>0</v>
      </c>
      <c r="P161" s="331">
        <v>0</v>
      </c>
    </row>
    <row r="162" spans="1:17" s="269" customFormat="1" ht="33.6" customHeight="1" x14ac:dyDescent="0.3">
      <c r="A162" s="490"/>
      <c r="B162" s="314">
        <v>159</v>
      </c>
      <c r="C162" s="310" t="s">
        <v>194</v>
      </c>
      <c r="D162" s="310" t="s">
        <v>197</v>
      </c>
      <c r="E162" s="315" t="s">
        <v>15</v>
      </c>
      <c r="F162" s="331">
        <v>523322.42</v>
      </c>
      <c r="G162" s="338"/>
      <c r="H162" s="323">
        <v>862722</v>
      </c>
      <c r="I162" s="322"/>
      <c r="J162" s="342">
        <v>676955.58</v>
      </c>
      <c r="K162" s="318">
        <v>0</v>
      </c>
      <c r="L162" s="331">
        <v>0</v>
      </c>
      <c r="M162" s="325"/>
      <c r="N162" s="342">
        <v>523322.42</v>
      </c>
      <c r="O162" s="318">
        <v>0</v>
      </c>
      <c r="P162" s="331">
        <v>0</v>
      </c>
      <c r="Q162" s="447"/>
    </row>
    <row r="163" spans="1:17" s="269" customFormat="1" ht="35.1" customHeight="1" x14ac:dyDescent="0.3">
      <c r="A163" s="490"/>
      <c r="B163" s="314">
        <v>160</v>
      </c>
      <c r="C163" s="310" t="s">
        <v>194</v>
      </c>
      <c r="D163" s="310" t="s">
        <v>198</v>
      </c>
      <c r="E163" s="315" t="s">
        <v>15</v>
      </c>
      <c r="F163" s="331">
        <v>80040</v>
      </c>
      <c r="G163" s="400"/>
      <c r="H163" s="359">
        <v>70000</v>
      </c>
      <c r="I163" s="347"/>
      <c r="J163" s="336">
        <v>4760</v>
      </c>
      <c r="K163" s="318">
        <v>0</v>
      </c>
      <c r="L163" s="331">
        <v>0</v>
      </c>
      <c r="M163" s="325"/>
      <c r="N163" s="342">
        <v>4793.97</v>
      </c>
      <c r="O163" s="318">
        <v>0</v>
      </c>
      <c r="P163" s="331">
        <v>0</v>
      </c>
    </row>
    <row r="164" spans="1:17" s="269" customFormat="1" ht="35.1" customHeight="1" x14ac:dyDescent="0.3">
      <c r="A164" s="490"/>
      <c r="B164" s="314">
        <v>161</v>
      </c>
      <c r="C164" s="310" t="s">
        <v>194</v>
      </c>
      <c r="D164" s="310" t="s">
        <v>199</v>
      </c>
      <c r="E164" s="315" t="s">
        <v>15</v>
      </c>
      <c r="F164" s="331">
        <v>17784</v>
      </c>
      <c r="G164" s="400"/>
      <c r="H164" s="359">
        <v>0</v>
      </c>
      <c r="I164" s="347"/>
      <c r="J164" s="336">
        <v>16600</v>
      </c>
      <c r="K164" s="318">
        <v>0</v>
      </c>
      <c r="L164" s="331">
        <v>0</v>
      </c>
      <c r="M164" s="325"/>
      <c r="N164" s="342">
        <v>17784</v>
      </c>
      <c r="O164" s="318">
        <v>0</v>
      </c>
      <c r="P164" s="331">
        <v>0</v>
      </c>
    </row>
    <row r="165" spans="1:17" s="269" customFormat="1" ht="35.1" customHeight="1" x14ac:dyDescent="0.3">
      <c r="A165" s="490"/>
      <c r="B165" s="314">
        <v>162</v>
      </c>
      <c r="C165" s="310" t="s">
        <v>194</v>
      </c>
      <c r="D165" s="310" t="s">
        <v>200</v>
      </c>
      <c r="E165" s="315" t="s">
        <v>15</v>
      </c>
      <c r="F165" s="331">
        <v>2683841.31</v>
      </c>
      <c r="G165" s="400"/>
      <c r="H165" s="323">
        <v>0</v>
      </c>
      <c r="I165" s="322"/>
      <c r="J165" s="342">
        <v>2159747.87</v>
      </c>
      <c r="K165" s="317">
        <v>0</v>
      </c>
      <c r="L165" s="331">
        <v>0</v>
      </c>
      <c r="M165" s="325"/>
      <c r="N165" s="342">
        <v>2683841.31</v>
      </c>
      <c r="O165" s="317">
        <v>0</v>
      </c>
      <c r="P165" s="331">
        <v>0</v>
      </c>
    </row>
    <row r="166" spans="1:17" s="269" customFormat="1" ht="35.1" customHeight="1" x14ac:dyDescent="0.3">
      <c r="A166" s="490"/>
      <c r="B166" s="314">
        <v>163</v>
      </c>
      <c r="C166" s="310" t="s">
        <v>194</v>
      </c>
      <c r="D166" s="310" t="s">
        <v>201</v>
      </c>
      <c r="E166" s="439" t="s">
        <v>25</v>
      </c>
      <c r="F166" s="331">
        <v>7968</v>
      </c>
      <c r="G166" s="400"/>
      <c r="H166" s="323">
        <v>0</v>
      </c>
      <c r="I166" s="322"/>
      <c r="J166" s="336">
        <v>2000</v>
      </c>
      <c r="K166" s="317">
        <v>0</v>
      </c>
      <c r="L166" s="331">
        <v>0</v>
      </c>
      <c r="M166" s="325"/>
      <c r="N166" s="342">
        <v>0</v>
      </c>
      <c r="O166" s="317">
        <v>0</v>
      </c>
      <c r="P166" s="331">
        <v>0</v>
      </c>
    </row>
    <row r="167" spans="1:17" s="269" customFormat="1" ht="35.1" customHeight="1" thickBot="1" x14ac:dyDescent="0.35">
      <c r="A167" s="491"/>
      <c r="B167" s="314">
        <v>164</v>
      </c>
      <c r="C167" s="310" t="s">
        <v>194</v>
      </c>
      <c r="D167" s="310" t="s">
        <v>797</v>
      </c>
      <c r="E167" s="315" t="s">
        <v>774</v>
      </c>
      <c r="F167" s="331">
        <v>0</v>
      </c>
      <c r="G167" s="400"/>
      <c r="H167" s="323">
        <v>0</v>
      </c>
      <c r="I167" s="322"/>
      <c r="J167" s="336">
        <v>300000</v>
      </c>
      <c r="K167" s="317">
        <v>0</v>
      </c>
      <c r="L167" s="331">
        <v>0</v>
      </c>
      <c r="M167" s="325"/>
      <c r="N167" s="342">
        <v>0</v>
      </c>
      <c r="O167" s="317">
        <v>0</v>
      </c>
      <c r="P167" s="331">
        <v>0</v>
      </c>
    </row>
    <row r="168" spans="1:17" s="269" customFormat="1" ht="35.1" customHeight="1" thickBot="1" x14ac:dyDescent="0.35">
      <c r="A168" s="490"/>
      <c r="B168" s="314">
        <v>165</v>
      </c>
      <c r="C168" s="310" t="s">
        <v>194</v>
      </c>
      <c r="D168" s="310" t="s">
        <v>202</v>
      </c>
      <c r="E168" s="315" t="s">
        <v>15</v>
      </c>
      <c r="F168" s="331">
        <v>298203.87</v>
      </c>
      <c r="G168" s="400"/>
      <c r="H168" s="323"/>
      <c r="I168" s="322"/>
      <c r="J168" s="336">
        <v>0</v>
      </c>
      <c r="K168" s="317">
        <v>0</v>
      </c>
      <c r="L168" s="331">
        <v>0</v>
      </c>
      <c r="M168" s="325"/>
      <c r="N168" s="342">
        <v>298203.87</v>
      </c>
      <c r="O168" s="317">
        <v>0</v>
      </c>
      <c r="P168" s="331">
        <v>0</v>
      </c>
    </row>
    <row r="169" spans="1:17" s="269" customFormat="1" ht="35.1" customHeight="1" x14ac:dyDescent="0.3">
      <c r="A169" s="489"/>
      <c r="B169" s="314">
        <v>166</v>
      </c>
      <c r="C169" s="309" t="s">
        <v>203</v>
      </c>
      <c r="D169" s="435" t="s">
        <v>204</v>
      </c>
      <c r="E169" s="315" t="s">
        <v>15</v>
      </c>
      <c r="F169" s="335">
        <v>57687</v>
      </c>
      <c r="G169" s="401"/>
      <c r="H169" s="402"/>
      <c r="I169" s="322"/>
      <c r="J169" s="336">
        <v>15000</v>
      </c>
      <c r="K169" s="326">
        <v>10000</v>
      </c>
      <c r="L169" s="335">
        <v>0</v>
      </c>
      <c r="M169" s="434"/>
      <c r="N169" s="342">
        <v>40000</v>
      </c>
      <c r="O169" s="317">
        <v>17687</v>
      </c>
      <c r="P169" s="343">
        <v>0</v>
      </c>
    </row>
    <row r="170" spans="1:17" s="269" customFormat="1" ht="35.1" customHeight="1" x14ac:dyDescent="0.3">
      <c r="A170" s="490"/>
      <c r="B170" s="314">
        <v>167</v>
      </c>
      <c r="C170" s="309" t="s">
        <v>203</v>
      </c>
      <c r="D170" s="435" t="s">
        <v>205</v>
      </c>
      <c r="E170" s="315" t="s">
        <v>17</v>
      </c>
      <c r="F170" s="335">
        <v>5000</v>
      </c>
      <c r="G170" s="401"/>
      <c r="H170" s="402"/>
      <c r="I170" s="322"/>
      <c r="J170" s="336">
        <v>3000</v>
      </c>
      <c r="K170" s="326">
        <v>3000</v>
      </c>
      <c r="L170" s="335">
        <v>0</v>
      </c>
      <c r="M170" s="434"/>
      <c r="N170" s="342">
        <v>1000</v>
      </c>
      <c r="O170" s="317">
        <v>4000</v>
      </c>
      <c r="P170" s="343">
        <v>0</v>
      </c>
      <c r="Q170" s="271"/>
    </row>
    <row r="171" spans="1:17" s="269" customFormat="1" ht="35.1" customHeight="1" x14ac:dyDescent="0.3">
      <c r="A171" s="490"/>
      <c r="B171" s="314">
        <v>168</v>
      </c>
      <c r="C171" s="309" t="s">
        <v>203</v>
      </c>
      <c r="D171" s="435" t="s">
        <v>206</v>
      </c>
      <c r="E171" s="315" t="s">
        <v>17</v>
      </c>
      <c r="F171" s="335">
        <v>650000</v>
      </c>
      <c r="G171" s="401"/>
      <c r="H171" s="402"/>
      <c r="I171" s="322"/>
      <c r="J171" s="336">
        <v>250000</v>
      </c>
      <c r="K171" s="326">
        <v>250000</v>
      </c>
      <c r="L171" s="335">
        <v>0</v>
      </c>
      <c r="M171" s="434"/>
      <c r="N171" s="342">
        <v>100000</v>
      </c>
      <c r="O171" s="317">
        <v>550000</v>
      </c>
      <c r="P171" s="343">
        <v>0</v>
      </c>
      <c r="Q171" s="430"/>
    </row>
    <row r="172" spans="1:17" s="269" customFormat="1" ht="35.1" customHeight="1" x14ac:dyDescent="0.3">
      <c r="A172" s="490"/>
      <c r="B172" s="314">
        <v>169</v>
      </c>
      <c r="C172" s="309" t="s">
        <v>203</v>
      </c>
      <c r="D172" s="435" t="s">
        <v>207</v>
      </c>
      <c r="E172" s="315" t="s">
        <v>65</v>
      </c>
      <c r="F172" s="331">
        <v>0</v>
      </c>
      <c r="G172" s="401"/>
      <c r="H172" s="402"/>
      <c r="I172" s="322"/>
      <c r="J172" s="336">
        <v>0</v>
      </c>
      <c r="K172" s="326">
        <v>0</v>
      </c>
      <c r="L172" s="335">
        <v>0</v>
      </c>
      <c r="M172" s="434"/>
      <c r="N172" s="342">
        <v>0</v>
      </c>
      <c r="O172" s="317">
        <v>0</v>
      </c>
      <c r="P172" s="343">
        <v>0</v>
      </c>
    </row>
    <row r="173" spans="1:17" s="269" customFormat="1" ht="35.1" customHeight="1" x14ac:dyDescent="0.3">
      <c r="A173" s="490"/>
      <c r="B173" s="314">
        <v>170</v>
      </c>
      <c r="C173" s="309" t="s">
        <v>203</v>
      </c>
      <c r="D173" s="436" t="s">
        <v>208</v>
      </c>
      <c r="E173" s="315" t="s">
        <v>17</v>
      </c>
      <c r="F173" s="331">
        <v>3500</v>
      </c>
      <c r="G173" s="401"/>
      <c r="H173" s="402"/>
      <c r="I173" s="322"/>
      <c r="J173" s="336">
        <v>0</v>
      </c>
      <c r="K173" s="326">
        <v>0</v>
      </c>
      <c r="L173" s="335">
        <v>0</v>
      </c>
      <c r="M173" s="434"/>
      <c r="N173" s="342">
        <v>0</v>
      </c>
      <c r="O173" s="317">
        <v>3500</v>
      </c>
      <c r="P173" s="343">
        <v>0</v>
      </c>
      <c r="Q173" s="430"/>
    </row>
    <row r="174" spans="1:17" s="269" customFormat="1" ht="35.1" customHeight="1" x14ac:dyDescent="0.3">
      <c r="A174" s="490"/>
      <c r="B174" s="314">
        <v>171</v>
      </c>
      <c r="C174" s="309" t="s">
        <v>203</v>
      </c>
      <c r="D174" s="435" t="s">
        <v>771</v>
      </c>
      <c r="E174" s="315" t="s">
        <v>17</v>
      </c>
      <c r="F174" s="331">
        <v>260000</v>
      </c>
      <c r="G174" s="401"/>
      <c r="H174" s="402"/>
      <c r="I174" s="322"/>
      <c r="J174" s="336">
        <v>0</v>
      </c>
      <c r="K174" s="326">
        <v>0</v>
      </c>
      <c r="L174" s="335">
        <v>0</v>
      </c>
      <c r="M174" s="434"/>
      <c r="N174" s="342">
        <v>0</v>
      </c>
      <c r="O174" s="317">
        <v>260000</v>
      </c>
      <c r="P174" s="343">
        <v>0</v>
      </c>
    </row>
    <row r="175" spans="1:17" s="269" customFormat="1" ht="30" customHeight="1" x14ac:dyDescent="0.3">
      <c r="A175" s="490"/>
      <c r="B175" s="314">
        <v>172</v>
      </c>
      <c r="C175" s="309" t="s">
        <v>209</v>
      </c>
      <c r="D175" s="310" t="s">
        <v>210</v>
      </c>
      <c r="E175" s="315" t="s">
        <v>37</v>
      </c>
      <c r="F175" s="331">
        <v>19020</v>
      </c>
      <c r="G175" s="358">
        <v>15000</v>
      </c>
      <c r="H175" s="323">
        <v>19020</v>
      </c>
      <c r="I175" s="322"/>
      <c r="J175" s="334">
        <v>6340</v>
      </c>
      <c r="K175" s="318">
        <v>0</v>
      </c>
      <c r="L175" s="331">
        <v>0</v>
      </c>
      <c r="M175" s="325"/>
      <c r="N175" s="386">
        <v>15000</v>
      </c>
      <c r="O175" s="318">
        <v>2020</v>
      </c>
      <c r="P175" s="331">
        <v>2000</v>
      </c>
    </row>
    <row r="176" spans="1:17" s="269" customFormat="1" ht="30" customHeight="1" x14ac:dyDescent="0.3">
      <c r="A176" s="490"/>
      <c r="B176" s="314">
        <v>173</v>
      </c>
      <c r="C176" s="309" t="s">
        <v>209</v>
      </c>
      <c r="D176" s="310" t="s">
        <v>211</v>
      </c>
      <c r="E176" s="315" t="s">
        <v>17</v>
      </c>
      <c r="F176" s="331">
        <v>5000</v>
      </c>
      <c r="G176" s="400"/>
      <c r="H176" s="359">
        <v>5000</v>
      </c>
      <c r="I176" s="347"/>
      <c r="J176" s="336">
        <v>5000</v>
      </c>
      <c r="K176" s="318">
        <v>0</v>
      </c>
      <c r="L176" s="331">
        <v>0</v>
      </c>
      <c r="M176" s="325"/>
      <c r="N176" s="342">
        <v>0</v>
      </c>
      <c r="O176" s="318">
        <v>0</v>
      </c>
      <c r="P176" s="331">
        <v>5000</v>
      </c>
    </row>
    <row r="177" spans="1:16" s="269" customFormat="1" ht="30" customHeight="1" x14ac:dyDescent="0.3">
      <c r="A177" s="490"/>
      <c r="B177" s="314">
        <v>174</v>
      </c>
      <c r="C177" s="309" t="s">
        <v>209</v>
      </c>
      <c r="D177" s="310" t="s">
        <v>212</v>
      </c>
      <c r="E177" s="315" t="s">
        <v>17</v>
      </c>
      <c r="F177" s="331">
        <v>300000</v>
      </c>
      <c r="G177" s="338"/>
      <c r="H177" s="359">
        <v>285000</v>
      </c>
      <c r="I177" s="347"/>
      <c r="J177" s="336">
        <v>285000</v>
      </c>
      <c r="K177" s="318">
        <v>15000</v>
      </c>
      <c r="L177" s="331">
        <v>0</v>
      </c>
      <c r="M177" s="325"/>
      <c r="N177" s="342">
        <v>0</v>
      </c>
      <c r="O177" s="318">
        <v>0</v>
      </c>
      <c r="P177" s="331">
        <v>300000</v>
      </c>
    </row>
    <row r="178" spans="1:16" s="269" customFormat="1" ht="30" customHeight="1" thickBot="1" x14ac:dyDescent="0.35">
      <c r="A178" s="491"/>
      <c r="B178" s="314">
        <v>175</v>
      </c>
      <c r="C178" s="309" t="s">
        <v>209</v>
      </c>
      <c r="D178" s="310" t="s">
        <v>769</v>
      </c>
      <c r="E178" s="315" t="s">
        <v>15</v>
      </c>
      <c r="F178" s="331">
        <v>18000</v>
      </c>
      <c r="G178" s="358">
        <v>16320</v>
      </c>
      <c r="H178" s="323">
        <v>3636</v>
      </c>
      <c r="I178" s="322"/>
      <c r="J178" s="334">
        <v>2760</v>
      </c>
      <c r="K178" s="318">
        <v>0</v>
      </c>
      <c r="L178" s="331">
        <v>0</v>
      </c>
      <c r="M178" s="325"/>
      <c r="N178" s="386">
        <v>2760</v>
      </c>
      <c r="O178" s="318">
        <v>0</v>
      </c>
      <c r="P178" s="331">
        <v>0</v>
      </c>
    </row>
    <row r="179" spans="1:16" s="269" customFormat="1" ht="30" customHeight="1" thickBot="1" x14ac:dyDescent="0.35">
      <c r="A179" s="490"/>
      <c r="B179" s="314">
        <v>176</v>
      </c>
      <c r="C179" s="309" t="s">
        <v>209</v>
      </c>
      <c r="D179" s="310" t="s">
        <v>770</v>
      </c>
      <c r="E179" s="315" t="s">
        <v>15</v>
      </c>
      <c r="F179" s="331">
        <v>29118.62</v>
      </c>
      <c r="G179" s="382"/>
      <c r="H179" s="324"/>
      <c r="I179" s="322"/>
      <c r="J179" s="334">
        <v>0</v>
      </c>
      <c r="K179" s="318">
        <v>0</v>
      </c>
      <c r="L179" s="331">
        <v>0</v>
      </c>
      <c r="M179" s="325"/>
      <c r="N179" s="386">
        <v>29118.62</v>
      </c>
      <c r="O179" s="318">
        <v>0</v>
      </c>
      <c r="P179" s="331">
        <v>0</v>
      </c>
    </row>
    <row r="180" spans="1:16" s="269" customFormat="1" ht="35.1" customHeight="1" x14ac:dyDescent="0.3">
      <c r="A180" s="489"/>
      <c r="B180" s="314">
        <v>177</v>
      </c>
      <c r="C180" s="309" t="s">
        <v>213</v>
      </c>
      <c r="D180" s="435" t="s">
        <v>214</v>
      </c>
      <c r="E180" s="315" t="s">
        <v>15</v>
      </c>
      <c r="F180" s="331">
        <v>50872.800000000003</v>
      </c>
      <c r="G180" s="403"/>
      <c r="H180" s="399"/>
      <c r="I180" s="322"/>
      <c r="J180" s="334">
        <v>0</v>
      </c>
      <c r="K180" s="337">
        <v>0</v>
      </c>
      <c r="L180" s="335">
        <v>0</v>
      </c>
      <c r="M180" s="434"/>
      <c r="N180" s="342">
        <v>40000</v>
      </c>
      <c r="O180" s="317">
        <v>10872.8</v>
      </c>
      <c r="P180" s="343">
        <v>0</v>
      </c>
    </row>
    <row r="181" spans="1:16" s="269" customFormat="1" ht="35.1" customHeight="1" x14ac:dyDescent="0.3">
      <c r="A181" s="490"/>
      <c r="B181" s="314">
        <v>178</v>
      </c>
      <c r="C181" s="309" t="s">
        <v>213</v>
      </c>
      <c r="D181" s="435" t="s">
        <v>215</v>
      </c>
      <c r="E181" s="315" t="s">
        <v>17</v>
      </c>
      <c r="F181" s="331">
        <v>3000</v>
      </c>
      <c r="G181" s="403"/>
      <c r="H181" s="399"/>
      <c r="I181" s="322"/>
      <c r="J181" s="334">
        <v>0</v>
      </c>
      <c r="K181" s="337">
        <v>0</v>
      </c>
      <c r="L181" s="335">
        <v>0</v>
      </c>
      <c r="M181" s="434"/>
      <c r="N181" s="342">
        <v>0</v>
      </c>
      <c r="O181" s="317">
        <v>3000</v>
      </c>
      <c r="P181" s="343">
        <v>0</v>
      </c>
    </row>
    <row r="182" spans="1:16" s="269" customFormat="1" ht="35.1" customHeight="1" x14ac:dyDescent="0.3">
      <c r="A182" s="490"/>
      <c r="B182" s="314">
        <v>179</v>
      </c>
      <c r="C182" s="309" t="s">
        <v>213</v>
      </c>
      <c r="D182" s="435" t="s">
        <v>216</v>
      </c>
      <c r="E182" s="315" t="s">
        <v>17</v>
      </c>
      <c r="F182" s="331">
        <v>230000</v>
      </c>
      <c r="G182" s="403"/>
      <c r="H182" s="399"/>
      <c r="I182" s="322"/>
      <c r="J182" s="334">
        <v>250000</v>
      </c>
      <c r="K182" s="337">
        <v>0</v>
      </c>
      <c r="L182" s="335">
        <v>0</v>
      </c>
      <c r="M182" s="434"/>
      <c r="N182" s="342">
        <v>0</v>
      </c>
      <c r="O182" s="317">
        <v>230000</v>
      </c>
      <c r="P182" s="343">
        <v>0</v>
      </c>
    </row>
    <row r="183" spans="1:16" s="269" customFormat="1" ht="30" customHeight="1" x14ac:dyDescent="0.3">
      <c r="A183" s="490"/>
      <c r="B183" s="314">
        <v>180</v>
      </c>
      <c r="C183" s="309" t="s">
        <v>380</v>
      </c>
      <c r="D183" s="310" t="s">
        <v>780</v>
      </c>
      <c r="E183" s="440" t="s">
        <v>37</v>
      </c>
      <c r="F183" s="331">
        <v>30547.84</v>
      </c>
      <c r="G183" s="406"/>
      <c r="H183" s="399"/>
      <c r="I183" s="350"/>
      <c r="J183" s="386">
        <v>0</v>
      </c>
      <c r="K183" s="318">
        <v>0</v>
      </c>
      <c r="L183" s="331">
        <v>0</v>
      </c>
      <c r="M183" s="325"/>
      <c r="N183" s="386">
        <v>30547.84</v>
      </c>
      <c r="O183" s="318">
        <v>0</v>
      </c>
      <c r="P183" s="331">
        <v>0</v>
      </c>
    </row>
    <row r="184" spans="1:16" s="269" customFormat="1" ht="30" customHeight="1" x14ac:dyDescent="0.3">
      <c r="A184" s="490"/>
      <c r="B184" s="314">
        <v>181</v>
      </c>
      <c r="C184" s="309" t="s">
        <v>380</v>
      </c>
      <c r="D184" s="310" t="s">
        <v>106</v>
      </c>
      <c r="E184" s="440" t="s">
        <v>37</v>
      </c>
      <c r="F184" s="331">
        <v>59000</v>
      </c>
      <c r="G184" s="406"/>
      <c r="H184" s="399"/>
      <c r="I184" s="350"/>
      <c r="J184" s="386">
        <v>0</v>
      </c>
      <c r="K184" s="318">
        <v>0</v>
      </c>
      <c r="L184" s="331">
        <v>0</v>
      </c>
      <c r="M184" s="325"/>
      <c r="N184" s="386">
        <v>59000</v>
      </c>
      <c r="O184" s="318">
        <v>0</v>
      </c>
      <c r="P184" s="331">
        <v>0</v>
      </c>
    </row>
    <row r="185" spans="1:16" s="269" customFormat="1" ht="35.1" customHeight="1" x14ac:dyDescent="0.3">
      <c r="A185" s="490"/>
      <c r="B185" s="314">
        <v>182</v>
      </c>
      <c r="C185" s="309" t="s">
        <v>217</v>
      </c>
      <c r="D185" s="310" t="s">
        <v>218</v>
      </c>
      <c r="E185" s="439" t="s">
        <v>25</v>
      </c>
      <c r="F185" s="331">
        <v>19857</v>
      </c>
      <c r="G185" s="382">
        <v>15120</v>
      </c>
      <c r="H185" s="383">
        <v>2880</v>
      </c>
      <c r="I185" s="347"/>
      <c r="J185" s="334">
        <v>3920</v>
      </c>
      <c r="K185" s="318">
        <v>0</v>
      </c>
      <c r="L185" s="331">
        <v>0</v>
      </c>
      <c r="M185" s="325"/>
      <c r="N185" s="386">
        <v>2337</v>
      </c>
      <c r="O185" s="318">
        <v>0</v>
      </c>
      <c r="P185" s="331">
        <v>0</v>
      </c>
    </row>
    <row r="186" spans="1:16" s="269" customFormat="1" ht="35.1" customHeight="1" x14ac:dyDescent="0.3">
      <c r="A186" s="490"/>
      <c r="B186" s="314">
        <v>183</v>
      </c>
      <c r="C186" s="309" t="s">
        <v>217</v>
      </c>
      <c r="D186" s="309" t="s">
        <v>219</v>
      </c>
      <c r="E186" s="439" t="s">
        <v>25</v>
      </c>
      <c r="F186" s="404">
        <v>2970</v>
      </c>
      <c r="G186" s="400"/>
      <c r="H186" s="359">
        <v>0</v>
      </c>
      <c r="I186" s="347"/>
      <c r="J186" s="336">
        <v>990</v>
      </c>
      <c r="K186" s="318">
        <v>0</v>
      </c>
      <c r="L186" s="405">
        <v>0</v>
      </c>
      <c r="M186" s="368"/>
      <c r="N186" s="342">
        <v>1583.01</v>
      </c>
      <c r="O186" s="318">
        <v>0</v>
      </c>
      <c r="P186" s="405">
        <v>0</v>
      </c>
    </row>
    <row r="187" spans="1:16" s="269" customFormat="1" ht="35.1" customHeight="1" x14ac:dyDescent="0.3">
      <c r="A187" s="490"/>
      <c r="B187" s="314">
        <v>184</v>
      </c>
      <c r="C187" s="309" t="s">
        <v>217</v>
      </c>
      <c r="D187" s="310" t="s">
        <v>220</v>
      </c>
      <c r="E187" s="439" t="s">
        <v>25</v>
      </c>
      <c r="F187" s="331">
        <v>326181.77</v>
      </c>
      <c r="G187" s="358"/>
      <c r="H187" s="359">
        <v>0</v>
      </c>
      <c r="I187" s="347"/>
      <c r="J187" s="336">
        <v>107967.69</v>
      </c>
      <c r="K187" s="318">
        <v>0</v>
      </c>
      <c r="L187" s="319">
        <v>0</v>
      </c>
      <c r="M187" s="350"/>
      <c r="N187" s="342">
        <v>208614.46</v>
      </c>
      <c r="O187" s="318">
        <v>0</v>
      </c>
      <c r="P187" s="319">
        <v>0</v>
      </c>
    </row>
    <row r="188" spans="1:16" s="269" customFormat="1" ht="35.1" customHeight="1" x14ac:dyDescent="0.3">
      <c r="A188" s="490"/>
      <c r="B188" s="314">
        <v>185</v>
      </c>
      <c r="C188" s="309" t="s">
        <v>217</v>
      </c>
      <c r="D188" s="310" t="s">
        <v>800</v>
      </c>
      <c r="E188" s="440" t="s">
        <v>46</v>
      </c>
      <c r="F188" s="331">
        <v>87976.94</v>
      </c>
      <c r="G188" s="358"/>
      <c r="H188" s="383"/>
      <c r="I188" s="347"/>
      <c r="J188" s="336">
        <v>0</v>
      </c>
      <c r="K188" s="318">
        <v>0</v>
      </c>
      <c r="L188" s="319">
        <v>0</v>
      </c>
      <c r="M188" s="350"/>
      <c r="N188" s="342">
        <v>87976.94</v>
      </c>
      <c r="O188" s="318">
        <v>0</v>
      </c>
      <c r="P188" s="319">
        <v>0</v>
      </c>
    </row>
    <row r="189" spans="1:16" s="269" customFormat="1" ht="35.1" customHeight="1" thickBot="1" x14ac:dyDescent="0.35">
      <c r="A189" s="490"/>
      <c r="B189" s="314">
        <v>186</v>
      </c>
      <c r="C189" s="309" t="s">
        <v>217</v>
      </c>
      <c r="D189" s="310" t="s">
        <v>763</v>
      </c>
      <c r="E189" s="439" t="s">
        <v>15</v>
      </c>
      <c r="F189" s="331">
        <v>28800</v>
      </c>
      <c r="G189" s="358"/>
      <c r="H189" s="383"/>
      <c r="I189" s="347"/>
      <c r="J189" s="336">
        <v>70000</v>
      </c>
      <c r="K189" s="318">
        <v>0</v>
      </c>
      <c r="L189" s="319">
        <v>0</v>
      </c>
      <c r="M189" s="350"/>
      <c r="N189" s="342">
        <v>28800</v>
      </c>
      <c r="O189" s="318">
        <v>0</v>
      </c>
      <c r="P189" s="319">
        <v>0</v>
      </c>
    </row>
    <row r="190" spans="1:16" s="269" customFormat="1" ht="35.1" customHeight="1" x14ac:dyDescent="0.3">
      <c r="A190" s="489"/>
      <c r="B190" s="314">
        <v>187</v>
      </c>
      <c r="C190" s="309" t="s">
        <v>221</v>
      </c>
      <c r="D190" s="310" t="s">
        <v>222</v>
      </c>
      <c r="E190" s="439" t="s">
        <v>25</v>
      </c>
      <c r="F190" s="331">
        <v>161857.87</v>
      </c>
      <c r="G190" s="338"/>
      <c r="H190" s="323">
        <v>0</v>
      </c>
      <c r="I190" s="322"/>
      <c r="J190" s="334">
        <v>0</v>
      </c>
      <c r="K190" s="318">
        <v>8093</v>
      </c>
      <c r="L190" s="331">
        <v>0</v>
      </c>
      <c r="M190" s="325"/>
      <c r="N190" s="386">
        <v>0</v>
      </c>
      <c r="O190" s="318">
        <v>0</v>
      </c>
      <c r="P190" s="331">
        <v>0</v>
      </c>
    </row>
    <row r="191" spans="1:16" s="269" customFormat="1" ht="35.1" customHeight="1" x14ac:dyDescent="0.3">
      <c r="A191" s="490"/>
      <c r="B191" s="314">
        <v>188</v>
      </c>
      <c r="C191" s="309" t="s">
        <v>221</v>
      </c>
      <c r="D191" s="310" t="s">
        <v>809</v>
      </c>
      <c r="E191" s="315" t="s">
        <v>15</v>
      </c>
      <c r="F191" s="331">
        <v>220000</v>
      </c>
      <c r="G191" s="338"/>
      <c r="H191" s="323">
        <v>0</v>
      </c>
      <c r="I191" s="322"/>
      <c r="J191" s="334">
        <v>70000</v>
      </c>
      <c r="K191" s="318">
        <v>0</v>
      </c>
      <c r="L191" s="331">
        <v>0</v>
      </c>
      <c r="M191" s="325"/>
      <c r="N191" s="386">
        <v>40000</v>
      </c>
      <c r="O191" s="318">
        <v>0</v>
      </c>
      <c r="P191" s="331">
        <v>0</v>
      </c>
    </row>
    <row r="192" spans="1:16" s="269" customFormat="1" ht="35.1" customHeight="1" x14ac:dyDescent="0.3">
      <c r="A192" s="490"/>
      <c r="B192" s="314">
        <v>189</v>
      </c>
      <c r="C192" s="309" t="s">
        <v>221</v>
      </c>
      <c r="D192" s="310" t="s">
        <v>791</v>
      </c>
      <c r="E192" s="440" t="s">
        <v>37</v>
      </c>
      <c r="F192" s="331">
        <v>40744.49</v>
      </c>
      <c r="G192" s="338"/>
      <c r="H192" s="323"/>
      <c r="I192" s="322"/>
      <c r="J192" s="334">
        <v>0</v>
      </c>
      <c r="K192" s="318">
        <v>0</v>
      </c>
      <c r="L192" s="331">
        <v>0</v>
      </c>
      <c r="M192" s="325"/>
      <c r="N192" s="386">
        <v>40744.49</v>
      </c>
      <c r="O192" s="318">
        <v>0</v>
      </c>
      <c r="P192" s="331">
        <v>0</v>
      </c>
    </row>
    <row r="193" spans="1:17" s="269" customFormat="1" ht="35.1" customHeight="1" x14ac:dyDescent="0.3">
      <c r="A193" s="490"/>
      <c r="B193" s="314">
        <v>190</v>
      </c>
      <c r="C193" s="309" t="s">
        <v>223</v>
      </c>
      <c r="D193" s="310" t="s">
        <v>224</v>
      </c>
      <c r="E193" s="439" t="s">
        <v>25</v>
      </c>
      <c r="F193" s="331">
        <v>9699.94</v>
      </c>
      <c r="G193" s="338"/>
      <c r="H193" s="323"/>
      <c r="I193" s="322"/>
      <c r="J193" s="334">
        <v>0</v>
      </c>
      <c r="K193" s="318">
        <v>0</v>
      </c>
      <c r="L193" s="331">
        <v>0</v>
      </c>
      <c r="M193" s="325"/>
      <c r="N193" s="386">
        <v>9699.94</v>
      </c>
      <c r="O193" s="318">
        <v>0</v>
      </c>
      <c r="P193" s="331">
        <v>0</v>
      </c>
    </row>
    <row r="194" spans="1:17" s="269" customFormat="1" ht="35.1" customHeight="1" x14ac:dyDescent="0.3">
      <c r="A194" s="490"/>
      <c r="B194" s="314">
        <v>191</v>
      </c>
      <c r="C194" s="309" t="s">
        <v>225</v>
      </c>
      <c r="D194" s="310" t="s">
        <v>226</v>
      </c>
      <c r="E194" s="315" t="s">
        <v>227</v>
      </c>
      <c r="F194" s="331">
        <v>0</v>
      </c>
      <c r="G194" s="338"/>
      <c r="H194" s="323"/>
      <c r="I194" s="322"/>
      <c r="J194" s="334">
        <v>40000</v>
      </c>
      <c r="K194" s="318">
        <v>20000</v>
      </c>
      <c r="L194" s="331">
        <v>0</v>
      </c>
      <c r="M194" s="325"/>
      <c r="N194" s="386">
        <v>0</v>
      </c>
      <c r="O194" s="318">
        <v>0</v>
      </c>
      <c r="P194" s="331">
        <v>0</v>
      </c>
    </row>
    <row r="195" spans="1:17" s="269" customFormat="1" ht="35.1" customHeight="1" x14ac:dyDescent="0.3">
      <c r="A195" s="490"/>
      <c r="B195" s="314">
        <v>192</v>
      </c>
      <c r="C195" s="309" t="s">
        <v>225</v>
      </c>
      <c r="D195" s="310" t="s">
        <v>228</v>
      </c>
      <c r="E195" s="315" t="s">
        <v>227</v>
      </c>
      <c r="F195" s="331">
        <v>0</v>
      </c>
      <c r="G195" s="338"/>
      <c r="H195" s="323"/>
      <c r="I195" s="322"/>
      <c r="J195" s="334">
        <v>0</v>
      </c>
      <c r="K195" s="318">
        <v>20000</v>
      </c>
      <c r="L195" s="331">
        <v>0</v>
      </c>
      <c r="M195" s="325"/>
      <c r="N195" s="386">
        <v>0</v>
      </c>
      <c r="O195" s="318">
        <v>0</v>
      </c>
      <c r="P195" s="331">
        <v>0</v>
      </c>
    </row>
    <row r="196" spans="1:17" s="269" customFormat="1" ht="35.1" customHeight="1" x14ac:dyDescent="0.3">
      <c r="A196" s="490"/>
      <c r="B196" s="314">
        <v>193</v>
      </c>
      <c r="C196" s="309" t="s">
        <v>225</v>
      </c>
      <c r="D196" s="310" t="s">
        <v>229</v>
      </c>
      <c r="E196" s="315" t="s">
        <v>227</v>
      </c>
      <c r="F196" s="331">
        <v>0</v>
      </c>
      <c r="G196" s="338"/>
      <c r="H196" s="323"/>
      <c r="I196" s="322"/>
      <c r="J196" s="334">
        <v>0</v>
      </c>
      <c r="K196" s="318">
        <v>3000000</v>
      </c>
      <c r="L196" s="331">
        <v>0</v>
      </c>
      <c r="M196" s="325"/>
      <c r="N196" s="386">
        <v>0</v>
      </c>
      <c r="O196" s="318">
        <v>0</v>
      </c>
      <c r="P196" s="331">
        <v>0</v>
      </c>
    </row>
    <row r="197" spans="1:17" s="269" customFormat="1" ht="35.1" customHeight="1" x14ac:dyDescent="0.3">
      <c r="A197" s="490"/>
      <c r="B197" s="314">
        <v>194</v>
      </c>
      <c r="C197" s="309" t="s">
        <v>225</v>
      </c>
      <c r="D197" s="310" t="s">
        <v>230</v>
      </c>
      <c r="E197" s="315" t="s">
        <v>15</v>
      </c>
      <c r="F197" s="331">
        <v>177640.14</v>
      </c>
      <c r="G197" s="338"/>
      <c r="H197" s="324"/>
      <c r="I197" s="322"/>
      <c r="J197" s="334">
        <v>0</v>
      </c>
      <c r="K197" s="318">
        <v>0</v>
      </c>
      <c r="L197" s="331">
        <v>0</v>
      </c>
      <c r="M197" s="325"/>
      <c r="N197" s="386">
        <v>177640.14</v>
      </c>
      <c r="O197" s="318">
        <v>0</v>
      </c>
      <c r="P197" s="331">
        <v>0</v>
      </c>
    </row>
    <row r="198" spans="1:17" s="269" customFormat="1" ht="35.1" customHeight="1" x14ac:dyDescent="0.3">
      <c r="A198" s="490"/>
      <c r="B198" s="314">
        <v>195</v>
      </c>
      <c r="C198" s="309" t="s">
        <v>225</v>
      </c>
      <c r="D198" s="310" t="s">
        <v>796</v>
      </c>
      <c r="E198" s="440" t="s">
        <v>46</v>
      </c>
      <c r="F198" s="331">
        <v>62389.29</v>
      </c>
      <c r="G198" s="338"/>
      <c r="H198" s="324"/>
      <c r="I198" s="322"/>
      <c r="J198" s="334">
        <v>0</v>
      </c>
      <c r="K198" s="318">
        <v>0</v>
      </c>
      <c r="L198" s="331">
        <v>0</v>
      </c>
      <c r="M198" s="325"/>
      <c r="N198" s="386">
        <v>62389.29</v>
      </c>
      <c r="O198" s="318">
        <v>0</v>
      </c>
      <c r="P198" s="331">
        <v>0</v>
      </c>
    </row>
    <row r="199" spans="1:17" s="269" customFormat="1" ht="35.1" customHeight="1" x14ac:dyDescent="0.3">
      <c r="A199" s="490"/>
      <c r="B199" s="314">
        <v>196</v>
      </c>
      <c r="C199" s="309" t="s">
        <v>231</v>
      </c>
      <c r="D199" s="310" t="s">
        <v>232</v>
      </c>
      <c r="E199" s="315" t="s">
        <v>25</v>
      </c>
      <c r="F199" s="331">
        <v>15621</v>
      </c>
      <c r="G199" s="338"/>
      <c r="H199" s="324"/>
      <c r="I199" s="322"/>
      <c r="J199" s="334">
        <v>20000</v>
      </c>
      <c r="K199" s="318">
        <v>0</v>
      </c>
      <c r="L199" s="331">
        <v>0</v>
      </c>
      <c r="M199" s="325"/>
      <c r="N199" s="386">
        <v>15621</v>
      </c>
      <c r="O199" s="318">
        <v>0</v>
      </c>
      <c r="P199" s="331">
        <v>0</v>
      </c>
    </row>
    <row r="200" spans="1:17" s="269" customFormat="1" ht="35.1" customHeight="1" x14ac:dyDescent="0.3">
      <c r="A200" s="490"/>
      <c r="B200" s="314">
        <v>197</v>
      </c>
      <c r="C200" s="309" t="s">
        <v>231</v>
      </c>
      <c r="D200" s="310" t="s">
        <v>233</v>
      </c>
      <c r="E200" s="315" t="s">
        <v>15</v>
      </c>
      <c r="F200" s="331">
        <v>6000</v>
      </c>
      <c r="G200" s="338"/>
      <c r="H200" s="324"/>
      <c r="I200" s="322"/>
      <c r="J200" s="334">
        <v>6000</v>
      </c>
      <c r="K200" s="318">
        <v>0</v>
      </c>
      <c r="L200" s="331">
        <v>0</v>
      </c>
      <c r="M200" s="325"/>
      <c r="N200" s="386">
        <v>6000</v>
      </c>
      <c r="O200" s="318">
        <v>0</v>
      </c>
      <c r="P200" s="331">
        <v>0</v>
      </c>
    </row>
    <row r="201" spans="1:17" s="269" customFormat="1" ht="35.1" customHeight="1" x14ac:dyDescent="0.3">
      <c r="A201" s="490"/>
      <c r="B201" s="314">
        <v>198</v>
      </c>
      <c r="C201" s="309" t="s">
        <v>231</v>
      </c>
      <c r="D201" s="310" t="s">
        <v>775</v>
      </c>
      <c r="E201" s="315" t="s">
        <v>15</v>
      </c>
      <c r="F201" s="331">
        <v>744624.99</v>
      </c>
      <c r="G201" s="338"/>
      <c r="H201" s="324"/>
      <c r="I201" s="322"/>
      <c r="J201" s="334">
        <v>0</v>
      </c>
      <c r="K201" s="318">
        <v>0</v>
      </c>
      <c r="L201" s="331">
        <v>0</v>
      </c>
      <c r="M201" s="325"/>
      <c r="N201" s="386">
        <v>744624.99</v>
      </c>
      <c r="O201" s="318">
        <v>0</v>
      </c>
      <c r="P201" s="331">
        <v>0</v>
      </c>
    </row>
    <row r="202" spans="1:17" s="269" customFormat="1" ht="35.1" customHeight="1" x14ac:dyDescent="0.3">
      <c r="A202" s="490"/>
      <c r="B202" s="314">
        <v>199</v>
      </c>
      <c r="C202" s="309" t="s">
        <v>231</v>
      </c>
      <c r="D202" s="310" t="s">
        <v>776</v>
      </c>
      <c r="E202" s="315" t="s">
        <v>15</v>
      </c>
      <c r="F202" s="331">
        <v>261446.16</v>
      </c>
      <c r="G202" s="338"/>
      <c r="H202" s="324"/>
      <c r="I202" s="322"/>
      <c r="J202" s="334">
        <v>400000</v>
      </c>
      <c r="K202" s="318">
        <v>0</v>
      </c>
      <c r="L202" s="331">
        <v>0</v>
      </c>
      <c r="M202" s="325"/>
      <c r="N202" s="386">
        <v>261446.16</v>
      </c>
      <c r="O202" s="318">
        <v>0</v>
      </c>
      <c r="P202" s="331">
        <v>0</v>
      </c>
    </row>
    <row r="203" spans="1:17" s="269" customFormat="1" ht="35.1" customHeight="1" x14ac:dyDescent="0.3">
      <c r="A203" s="490"/>
      <c r="B203" s="314">
        <v>200</v>
      </c>
      <c r="C203" s="309" t="s">
        <v>234</v>
      </c>
      <c r="D203" s="310" t="s">
        <v>235</v>
      </c>
      <c r="E203" s="315" t="s">
        <v>15</v>
      </c>
      <c r="F203" s="331">
        <v>377897.56</v>
      </c>
      <c r="G203" s="338"/>
      <c r="H203" s="324"/>
      <c r="I203" s="322"/>
      <c r="J203" s="334">
        <v>163021.46</v>
      </c>
      <c r="K203" s="318">
        <v>0</v>
      </c>
      <c r="L203" s="331">
        <v>0</v>
      </c>
      <c r="M203" s="325"/>
      <c r="N203" s="386">
        <v>377897.56</v>
      </c>
      <c r="O203" s="318">
        <v>0</v>
      </c>
      <c r="P203" s="331">
        <v>0</v>
      </c>
    </row>
    <row r="204" spans="1:17" s="271" customFormat="1" ht="35.1" customHeight="1" x14ac:dyDescent="0.3">
      <c r="A204" s="490"/>
      <c r="B204" s="314">
        <v>201</v>
      </c>
      <c r="C204" s="309" t="s">
        <v>236</v>
      </c>
      <c r="D204" s="310" t="s">
        <v>237</v>
      </c>
      <c r="E204" s="315" t="s">
        <v>17</v>
      </c>
      <c r="F204" s="331">
        <v>50000</v>
      </c>
      <c r="G204" s="338"/>
      <c r="H204" s="324"/>
      <c r="I204" s="322"/>
      <c r="J204" s="334">
        <v>0</v>
      </c>
      <c r="K204" s="318">
        <v>0</v>
      </c>
      <c r="L204" s="331">
        <v>0</v>
      </c>
      <c r="M204" s="325"/>
      <c r="N204" s="386">
        <v>0</v>
      </c>
      <c r="O204" s="318">
        <v>50000</v>
      </c>
      <c r="P204" s="331">
        <v>0</v>
      </c>
    </row>
    <row r="205" spans="1:17" s="271" customFormat="1" ht="35.1" customHeight="1" x14ac:dyDescent="0.3">
      <c r="A205" s="490"/>
      <c r="B205" s="314">
        <v>202</v>
      </c>
      <c r="C205" s="309" t="s">
        <v>236</v>
      </c>
      <c r="D205" s="435" t="s">
        <v>238</v>
      </c>
      <c r="E205" s="315" t="s">
        <v>795</v>
      </c>
      <c r="F205" s="339">
        <v>0</v>
      </c>
      <c r="G205" s="338"/>
      <c r="H205" s="324"/>
      <c r="I205" s="322"/>
      <c r="J205" s="334">
        <v>20000</v>
      </c>
      <c r="K205" s="318">
        <v>0</v>
      </c>
      <c r="L205" s="331">
        <v>0</v>
      </c>
      <c r="M205" s="325"/>
      <c r="N205" s="342">
        <v>0</v>
      </c>
      <c r="O205" s="317">
        <v>0</v>
      </c>
      <c r="P205" s="331">
        <v>0</v>
      </c>
      <c r="Q205" s="430"/>
    </row>
    <row r="206" spans="1:17" s="271" customFormat="1" ht="35.1" customHeight="1" x14ac:dyDescent="0.3">
      <c r="A206" s="490"/>
      <c r="B206" s="314">
        <v>203</v>
      </c>
      <c r="C206" s="309" t="s">
        <v>236</v>
      </c>
      <c r="D206" s="435" t="s">
        <v>239</v>
      </c>
      <c r="E206" s="315" t="s">
        <v>17</v>
      </c>
      <c r="F206" s="339">
        <v>6000</v>
      </c>
      <c r="G206" s="338"/>
      <c r="H206" s="324"/>
      <c r="I206" s="322"/>
      <c r="J206" s="334">
        <v>2000</v>
      </c>
      <c r="K206" s="318">
        <v>0</v>
      </c>
      <c r="L206" s="331">
        <v>0</v>
      </c>
      <c r="M206" s="325"/>
      <c r="N206" s="342">
        <v>0</v>
      </c>
      <c r="O206" s="317">
        <v>6000</v>
      </c>
      <c r="P206" s="331">
        <v>0</v>
      </c>
    </row>
    <row r="207" spans="1:17" s="271" customFormat="1" ht="35.1" customHeight="1" x14ac:dyDescent="0.3">
      <c r="A207" s="490"/>
      <c r="B207" s="314">
        <v>204</v>
      </c>
      <c r="C207" s="309" t="s">
        <v>236</v>
      </c>
      <c r="D207" s="435" t="s">
        <v>240</v>
      </c>
      <c r="E207" s="315" t="s">
        <v>17</v>
      </c>
      <c r="F207" s="339">
        <v>309000</v>
      </c>
      <c r="G207" s="338"/>
      <c r="H207" s="324"/>
      <c r="I207" s="322"/>
      <c r="J207" s="334">
        <v>178000</v>
      </c>
      <c r="K207" s="318">
        <v>0</v>
      </c>
      <c r="L207" s="331">
        <v>0</v>
      </c>
      <c r="M207" s="325"/>
      <c r="N207" s="342">
        <v>0</v>
      </c>
      <c r="O207" s="317">
        <v>309000</v>
      </c>
      <c r="P207" s="331">
        <v>0</v>
      </c>
    </row>
    <row r="208" spans="1:17" s="271" customFormat="1" ht="35.1" customHeight="1" x14ac:dyDescent="0.3">
      <c r="A208" s="490"/>
      <c r="B208" s="314">
        <v>205</v>
      </c>
      <c r="C208" s="309" t="s">
        <v>236</v>
      </c>
      <c r="D208" s="435" t="s">
        <v>241</v>
      </c>
      <c r="E208" s="315" t="s">
        <v>15</v>
      </c>
      <c r="F208" s="339">
        <v>69152.639999999999</v>
      </c>
      <c r="G208" s="338"/>
      <c r="H208" s="324"/>
      <c r="I208" s="322"/>
      <c r="J208" s="334">
        <v>0</v>
      </c>
      <c r="K208" s="318">
        <v>0</v>
      </c>
      <c r="L208" s="331">
        <v>0</v>
      </c>
      <c r="M208" s="325"/>
      <c r="N208" s="342">
        <v>69152.639999999999</v>
      </c>
      <c r="O208" s="317">
        <v>0</v>
      </c>
      <c r="P208" s="331">
        <v>0</v>
      </c>
    </row>
    <row r="209" spans="1:18" s="271" customFormat="1" ht="35.1" customHeight="1" x14ac:dyDescent="0.3">
      <c r="A209" s="490"/>
      <c r="B209" s="314">
        <v>206</v>
      </c>
      <c r="C209" s="309" t="s">
        <v>236</v>
      </c>
      <c r="D209" s="435" t="s">
        <v>242</v>
      </c>
      <c r="E209" s="315" t="s">
        <v>25</v>
      </c>
      <c r="F209" s="339">
        <v>3425.87</v>
      </c>
      <c r="G209" s="338"/>
      <c r="H209" s="324"/>
      <c r="I209" s="322"/>
      <c r="J209" s="334">
        <v>0</v>
      </c>
      <c r="K209" s="318">
        <v>0</v>
      </c>
      <c r="L209" s="331">
        <v>0</v>
      </c>
      <c r="M209" s="325"/>
      <c r="N209" s="342">
        <v>3425.87</v>
      </c>
      <c r="O209" s="317">
        <v>0</v>
      </c>
      <c r="P209" s="331">
        <v>0</v>
      </c>
    </row>
    <row r="210" spans="1:18" s="271" customFormat="1" ht="35.1" customHeight="1" x14ac:dyDescent="0.3">
      <c r="A210" s="490"/>
      <c r="B210" s="314">
        <v>207</v>
      </c>
      <c r="C210" s="309" t="s">
        <v>243</v>
      </c>
      <c r="D210" s="435" t="s">
        <v>244</v>
      </c>
      <c r="E210" s="315" t="s">
        <v>25</v>
      </c>
      <c r="F210" s="339">
        <v>46780.1</v>
      </c>
      <c r="G210" s="338"/>
      <c r="H210" s="324"/>
      <c r="I210" s="322"/>
      <c r="J210" s="334">
        <v>0</v>
      </c>
      <c r="K210" s="318">
        <v>0</v>
      </c>
      <c r="L210" s="331">
        <v>0</v>
      </c>
      <c r="M210" s="325"/>
      <c r="N210" s="342">
        <v>46780.1</v>
      </c>
      <c r="O210" s="317">
        <v>0</v>
      </c>
      <c r="P210" s="331">
        <v>0</v>
      </c>
    </row>
    <row r="211" spans="1:18" s="271" customFormat="1" ht="35.1" customHeight="1" x14ac:dyDescent="0.3">
      <c r="A211" s="490"/>
      <c r="B211" s="314">
        <v>208</v>
      </c>
      <c r="C211" s="309" t="s">
        <v>243</v>
      </c>
      <c r="D211" s="435" t="s">
        <v>245</v>
      </c>
      <c r="E211" s="315" t="s">
        <v>17</v>
      </c>
      <c r="F211" s="339">
        <v>211000</v>
      </c>
      <c r="G211" s="338"/>
      <c r="H211" s="324"/>
      <c r="I211" s="322"/>
      <c r="J211" s="334">
        <v>0</v>
      </c>
      <c r="K211" s="318">
        <v>0</v>
      </c>
      <c r="L211" s="331">
        <v>0</v>
      </c>
      <c r="M211" s="325"/>
      <c r="N211" s="342">
        <v>0</v>
      </c>
      <c r="O211" s="317">
        <v>0</v>
      </c>
      <c r="P211" s="331">
        <v>211000</v>
      </c>
    </row>
    <row r="212" spans="1:18" s="271" customFormat="1" ht="35.1" customHeight="1" x14ac:dyDescent="0.3">
      <c r="A212" s="490"/>
      <c r="B212" s="314">
        <v>209</v>
      </c>
      <c r="C212" s="309" t="s">
        <v>243</v>
      </c>
      <c r="D212" s="435" t="s">
        <v>781</v>
      </c>
      <c r="E212" s="440" t="s">
        <v>37</v>
      </c>
      <c r="F212" s="339">
        <v>7995</v>
      </c>
      <c r="G212" s="338"/>
      <c r="H212" s="324"/>
      <c r="I212" s="322"/>
      <c r="J212" s="334">
        <v>0</v>
      </c>
      <c r="K212" s="318">
        <v>0</v>
      </c>
      <c r="L212" s="331">
        <v>0</v>
      </c>
      <c r="M212" s="325"/>
      <c r="N212" s="342">
        <v>7995</v>
      </c>
      <c r="O212" s="317">
        <v>0</v>
      </c>
      <c r="P212" s="331">
        <v>0</v>
      </c>
    </row>
    <row r="213" spans="1:18" s="271" customFormat="1" ht="35.1" customHeight="1" x14ac:dyDescent="0.3">
      <c r="A213" s="490"/>
      <c r="B213" s="314">
        <v>210</v>
      </c>
      <c r="C213" s="309" t="s">
        <v>246</v>
      </c>
      <c r="D213" s="435" t="s">
        <v>247</v>
      </c>
      <c r="E213" s="315" t="s">
        <v>227</v>
      </c>
      <c r="F213" s="339">
        <v>0</v>
      </c>
      <c r="G213" s="338"/>
      <c r="H213" s="324"/>
      <c r="I213" s="322"/>
      <c r="J213" s="334">
        <v>200000</v>
      </c>
      <c r="K213" s="318">
        <v>0</v>
      </c>
      <c r="L213" s="331">
        <v>0</v>
      </c>
      <c r="M213" s="325"/>
      <c r="N213" s="342">
        <v>0</v>
      </c>
      <c r="O213" s="317">
        <v>0</v>
      </c>
      <c r="P213" s="331">
        <v>0</v>
      </c>
    </row>
    <row r="214" spans="1:18" s="271" customFormat="1" ht="35.1" customHeight="1" x14ac:dyDescent="0.3">
      <c r="A214" s="490"/>
      <c r="B214" s="314">
        <v>211</v>
      </c>
      <c r="C214" s="309" t="s">
        <v>248</v>
      </c>
      <c r="D214" s="437" t="s">
        <v>758</v>
      </c>
      <c r="E214" s="315" t="s">
        <v>25</v>
      </c>
      <c r="F214" s="331">
        <v>11154.13</v>
      </c>
      <c r="G214" s="338"/>
      <c r="H214" s="324"/>
      <c r="I214" s="322"/>
      <c r="J214" s="334">
        <v>0</v>
      </c>
      <c r="K214" s="318">
        <v>0</v>
      </c>
      <c r="L214" s="331">
        <v>0</v>
      </c>
      <c r="M214" s="325"/>
      <c r="N214" s="342">
        <v>11154.13</v>
      </c>
      <c r="O214" s="317">
        <v>0</v>
      </c>
      <c r="P214" s="331">
        <v>0</v>
      </c>
    </row>
    <row r="215" spans="1:18" s="271" customFormat="1" ht="35.1" customHeight="1" x14ac:dyDescent="0.3">
      <c r="A215" s="490"/>
      <c r="B215" s="314">
        <v>212</v>
      </c>
      <c r="C215" s="309" t="s">
        <v>248</v>
      </c>
      <c r="D215" s="437" t="s">
        <v>759</v>
      </c>
      <c r="E215" s="315" t="s">
        <v>25</v>
      </c>
      <c r="F215" s="331">
        <v>9798.18</v>
      </c>
      <c r="G215" s="338"/>
      <c r="H215" s="324"/>
      <c r="I215" s="322"/>
      <c r="J215" s="334">
        <v>0</v>
      </c>
      <c r="K215" s="318">
        <v>0</v>
      </c>
      <c r="L215" s="331">
        <v>0</v>
      </c>
      <c r="M215" s="325"/>
      <c r="N215" s="342">
        <v>9798.18</v>
      </c>
      <c r="O215" s="317">
        <v>0</v>
      </c>
      <c r="P215" s="331">
        <v>0</v>
      </c>
    </row>
    <row r="216" spans="1:18" s="271" customFormat="1" ht="35.1" customHeight="1" x14ac:dyDescent="0.3">
      <c r="A216" s="490"/>
      <c r="B216" s="314">
        <v>213</v>
      </c>
      <c r="C216" s="309" t="s">
        <v>249</v>
      </c>
      <c r="D216" s="436" t="s">
        <v>250</v>
      </c>
      <c r="E216" s="315" t="s">
        <v>227</v>
      </c>
      <c r="F216" s="340">
        <v>0</v>
      </c>
      <c r="G216" s="338"/>
      <c r="H216" s="324"/>
      <c r="I216" s="322"/>
      <c r="J216" s="334">
        <v>0</v>
      </c>
      <c r="K216" s="318">
        <v>0</v>
      </c>
      <c r="L216" s="331">
        <v>0</v>
      </c>
      <c r="M216" s="325"/>
      <c r="N216" s="417">
        <v>0</v>
      </c>
      <c r="O216" s="317">
        <v>0</v>
      </c>
      <c r="P216" s="331">
        <v>0</v>
      </c>
      <c r="R216" s="429"/>
    </row>
    <row r="217" spans="1:18" s="271" customFormat="1" ht="35.1" customHeight="1" x14ac:dyDescent="0.3">
      <c r="A217" s="490"/>
      <c r="B217" s="314">
        <v>214</v>
      </c>
      <c r="C217" s="309" t="s">
        <v>249</v>
      </c>
      <c r="D217" s="436" t="s">
        <v>251</v>
      </c>
      <c r="E217" s="315" t="s">
        <v>17</v>
      </c>
      <c r="F217" s="340">
        <v>800000</v>
      </c>
      <c r="G217" s="338"/>
      <c r="H217" s="324"/>
      <c r="I217" s="322"/>
      <c r="J217" s="334">
        <v>0</v>
      </c>
      <c r="K217" s="318">
        <v>0</v>
      </c>
      <c r="L217" s="331">
        <v>0</v>
      </c>
      <c r="M217" s="325"/>
      <c r="N217" s="342">
        <v>0</v>
      </c>
      <c r="O217" s="317">
        <v>0</v>
      </c>
      <c r="P217" s="331">
        <v>800000</v>
      </c>
    </row>
    <row r="218" spans="1:18" s="271" customFormat="1" ht="35.1" customHeight="1" x14ac:dyDescent="0.3">
      <c r="A218" s="490"/>
      <c r="B218" s="314">
        <v>215</v>
      </c>
      <c r="C218" s="309" t="s">
        <v>249</v>
      </c>
      <c r="D218" s="436" t="s">
        <v>252</v>
      </c>
      <c r="E218" s="315" t="s">
        <v>17</v>
      </c>
      <c r="F218" s="340">
        <v>10000</v>
      </c>
      <c r="G218" s="338"/>
      <c r="H218" s="324"/>
      <c r="I218" s="322"/>
      <c r="J218" s="334">
        <v>0</v>
      </c>
      <c r="K218" s="318">
        <v>0</v>
      </c>
      <c r="L218" s="331">
        <v>0</v>
      </c>
      <c r="M218" s="325"/>
      <c r="N218" s="342">
        <v>0</v>
      </c>
      <c r="O218" s="317">
        <v>0</v>
      </c>
      <c r="P218" s="331">
        <v>10000</v>
      </c>
    </row>
    <row r="219" spans="1:18" s="271" customFormat="1" ht="35.1" customHeight="1" x14ac:dyDescent="0.3">
      <c r="A219" s="490"/>
      <c r="B219" s="314">
        <v>216</v>
      </c>
      <c r="C219" s="309" t="s">
        <v>249</v>
      </c>
      <c r="D219" s="436" t="s">
        <v>253</v>
      </c>
      <c r="E219" s="315" t="s">
        <v>25</v>
      </c>
      <c r="F219" s="422">
        <v>204776.76</v>
      </c>
      <c r="G219" s="338"/>
      <c r="H219" s="324"/>
      <c r="I219" s="322"/>
      <c r="J219" s="334">
        <v>0</v>
      </c>
      <c r="K219" s="318">
        <v>0</v>
      </c>
      <c r="L219" s="331">
        <v>0</v>
      </c>
      <c r="M219" s="325"/>
      <c r="N219" s="342">
        <v>8532.3700000000008</v>
      </c>
      <c r="O219" s="317">
        <v>0</v>
      </c>
      <c r="P219" s="331">
        <v>0</v>
      </c>
    </row>
    <row r="220" spans="1:18" s="271" customFormat="1" ht="35.1" customHeight="1" x14ac:dyDescent="0.3">
      <c r="A220" s="490"/>
      <c r="B220" s="314">
        <v>217</v>
      </c>
      <c r="C220" s="309" t="s">
        <v>249</v>
      </c>
      <c r="D220" s="435" t="s">
        <v>254</v>
      </c>
      <c r="E220" s="315" t="s">
        <v>46</v>
      </c>
      <c r="F220" s="340">
        <v>406696.2</v>
      </c>
      <c r="G220" s="338"/>
      <c r="H220" s="324"/>
      <c r="I220" s="322"/>
      <c r="J220" s="334">
        <v>0</v>
      </c>
      <c r="K220" s="318">
        <v>0</v>
      </c>
      <c r="L220" s="331">
        <v>0</v>
      </c>
      <c r="M220" s="325"/>
      <c r="N220" s="342">
        <v>156696.20000000001</v>
      </c>
      <c r="O220" s="317">
        <v>250000</v>
      </c>
      <c r="P220" s="331">
        <v>0</v>
      </c>
    </row>
    <row r="221" spans="1:18" s="271" customFormat="1" ht="32.450000000000003" customHeight="1" x14ac:dyDescent="0.3">
      <c r="A221" s="490"/>
      <c r="B221" s="314">
        <v>218</v>
      </c>
      <c r="C221" s="309" t="s">
        <v>249</v>
      </c>
      <c r="D221" s="435" t="s">
        <v>782</v>
      </c>
      <c r="E221" s="315" t="s">
        <v>37</v>
      </c>
      <c r="F221" s="340">
        <v>108773</v>
      </c>
      <c r="G221" s="338"/>
      <c r="H221" s="324"/>
      <c r="I221" s="322"/>
      <c r="J221" s="334">
        <v>0</v>
      </c>
      <c r="K221" s="318">
        <v>0</v>
      </c>
      <c r="L221" s="331">
        <v>0</v>
      </c>
      <c r="M221" s="325"/>
      <c r="N221" s="342">
        <v>0</v>
      </c>
      <c r="O221" s="317">
        <v>108773</v>
      </c>
      <c r="P221" s="331">
        <v>0</v>
      </c>
      <c r="Q221" s="430"/>
      <c r="R221" s="429"/>
    </row>
    <row r="222" spans="1:18" s="271" customFormat="1" ht="33.6" customHeight="1" x14ac:dyDescent="0.3">
      <c r="A222" s="490"/>
      <c r="B222" s="314">
        <v>219</v>
      </c>
      <c r="C222" s="309" t="s">
        <v>255</v>
      </c>
      <c r="D222" s="435" t="s">
        <v>256</v>
      </c>
      <c r="E222" s="315" t="s">
        <v>25</v>
      </c>
      <c r="F222" s="339">
        <v>14739.26</v>
      </c>
      <c r="G222" s="338"/>
      <c r="H222" s="324"/>
      <c r="I222" s="322"/>
      <c r="J222" s="334">
        <v>0</v>
      </c>
      <c r="K222" s="318">
        <v>0</v>
      </c>
      <c r="L222" s="331">
        <v>0</v>
      </c>
      <c r="M222" s="434"/>
      <c r="N222" s="342">
        <v>14739.26</v>
      </c>
      <c r="O222" s="317">
        <v>0</v>
      </c>
      <c r="P222" s="343">
        <v>0</v>
      </c>
    </row>
    <row r="223" spans="1:18" s="271" customFormat="1" ht="31.9" customHeight="1" x14ac:dyDescent="0.3">
      <c r="A223" s="490"/>
      <c r="B223" s="314">
        <v>220</v>
      </c>
      <c r="C223" s="309" t="s">
        <v>255</v>
      </c>
      <c r="D223" s="435" t="s">
        <v>106</v>
      </c>
      <c r="E223" s="315" t="s">
        <v>25</v>
      </c>
      <c r="F223" s="340">
        <v>59510</v>
      </c>
      <c r="G223" s="338"/>
      <c r="H223" s="324"/>
      <c r="I223" s="322"/>
      <c r="J223" s="334">
        <v>0</v>
      </c>
      <c r="K223" s="318">
        <v>0</v>
      </c>
      <c r="L223" s="331">
        <v>0</v>
      </c>
      <c r="M223" s="434"/>
      <c r="N223" s="342">
        <v>59510</v>
      </c>
      <c r="O223" s="317">
        <v>0</v>
      </c>
      <c r="P223" s="343">
        <v>0</v>
      </c>
    </row>
    <row r="224" spans="1:18" s="271" customFormat="1" ht="35.1" customHeight="1" x14ac:dyDescent="0.3">
      <c r="A224" s="490"/>
      <c r="B224" s="314">
        <v>221</v>
      </c>
      <c r="C224" s="309" t="s">
        <v>255</v>
      </c>
      <c r="D224" s="435" t="s">
        <v>257</v>
      </c>
      <c r="E224" s="315" t="s">
        <v>25</v>
      </c>
      <c r="F224" s="340">
        <v>8201</v>
      </c>
      <c r="G224" s="338"/>
      <c r="H224" s="324"/>
      <c r="I224" s="322"/>
      <c r="J224" s="334">
        <v>0</v>
      </c>
      <c r="K224" s="318">
        <v>0</v>
      </c>
      <c r="L224" s="331">
        <v>0</v>
      </c>
      <c r="M224" s="434"/>
      <c r="N224" s="342">
        <v>8201</v>
      </c>
      <c r="O224" s="317">
        <v>0</v>
      </c>
      <c r="P224" s="343">
        <v>0</v>
      </c>
    </row>
    <row r="225" spans="1:16" s="271" customFormat="1" ht="35.1" customHeight="1" x14ac:dyDescent="0.3">
      <c r="A225" s="490"/>
      <c r="B225" s="314">
        <v>222</v>
      </c>
      <c r="C225" s="309" t="s">
        <v>255</v>
      </c>
      <c r="D225" s="435" t="s">
        <v>134</v>
      </c>
      <c r="E225" s="315" t="s">
        <v>25</v>
      </c>
      <c r="F225" s="340">
        <v>239502.74</v>
      </c>
      <c r="G225" s="338"/>
      <c r="H225" s="324"/>
      <c r="I225" s="322"/>
      <c r="J225" s="334">
        <v>0</v>
      </c>
      <c r="K225" s="318">
        <v>0</v>
      </c>
      <c r="L225" s="331">
        <v>0</v>
      </c>
      <c r="M225" s="434"/>
      <c r="N225" s="342">
        <v>114923.29</v>
      </c>
      <c r="O225" s="317">
        <v>0</v>
      </c>
      <c r="P225" s="343">
        <v>0</v>
      </c>
    </row>
    <row r="226" spans="1:16" s="271" customFormat="1" ht="35.1" customHeight="1" x14ac:dyDescent="0.3">
      <c r="A226" s="490"/>
      <c r="B226" s="314">
        <v>223</v>
      </c>
      <c r="C226" s="309" t="s">
        <v>255</v>
      </c>
      <c r="D226" s="435" t="s">
        <v>258</v>
      </c>
      <c r="E226" s="315" t="s">
        <v>15</v>
      </c>
      <c r="F226" s="340">
        <v>7110.85</v>
      </c>
      <c r="G226" s="338"/>
      <c r="H226" s="324"/>
      <c r="I226" s="322"/>
      <c r="J226" s="334">
        <v>0</v>
      </c>
      <c r="K226" s="318">
        <v>0</v>
      </c>
      <c r="L226" s="331">
        <v>0</v>
      </c>
      <c r="M226" s="434"/>
      <c r="N226" s="342">
        <v>7110.85</v>
      </c>
      <c r="O226" s="317">
        <v>0</v>
      </c>
      <c r="P226" s="343">
        <v>0</v>
      </c>
    </row>
    <row r="227" spans="1:16" s="271" customFormat="1" ht="35.1" customHeight="1" x14ac:dyDescent="0.3">
      <c r="A227" s="490"/>
      <c r="B227" s="314">
        <v>224</v>
      </c>
      <c r="C227" s="309" t="s">
        <v>255</v>
      </c>
      <c r="D227" s="435" t="s">
        <v>259</v>
      </c>
      <c r="E227" s="315" t="s">
        <v>25</v>
      </c>
      <c r="F227" s="340">
        <v>24077.25</v>
      </c>
      <c r="G227" s="338"/>
      <c r="H227" s="324"/>
      <c r="I227" s="322"/>
      <c r="J227" s="334">
        <v>0</v>
      </c>
      <c r="K227" s="318">
        <v>0</v>
      </c>
      <c r="L227" s="331">
        <v>0</v>
      </c>
      <c r="M227" s="434"/>
      <c r="N227" s="342">
        <v>24077.25</v>
      </c>
      <c r="O227" s="317">
        <v>0</v>
      </c>
      <c r="P227" s="343">
        <v>0</v>
      </c>
    </row>
    <row r="228" spans="1:16" s="271" customFormat="1" ht="35.1" customHeight="1" x14ac:dyDescent="0.3">
      <c r="A228" s="490"/>
      <c r="B228" s="314">
        <v>225</v>
      </c>
      <c r="C228" s="309" t="s">
        <v>255</v>
      </c>
      <c r="D228" s="435" t="s">
        <v>260</v>
      </c>
      <c r="E228" s="315" t="s">
        <v>37</v>
      </c>
      <c r="F228" s="340">
        <v>314362.25</v>
      </c>
      <c r="G228" s="338"/>
      <c r="H228" s="324"/>
      <c r="I228" s="322"/>
      <c r="J228" s="334">
        <v>0</v>
      </c>
      <c r="K228" s="318">
        <v>0</v>
      </c>
      <c r="L228" s="331">
        <v>0</v>
      </c>
      <c r="M228" s="434"/>
      <c r="N228" s="342">
        <v>314362.25</v>
      </c>
      <c r="O228" s="317">
        <v>0</v>
      </c>
      <c r="P228" s="343">
        <v>0</v>
      </c>
    </row>
    <row r="229" spans="1:16" s="271" customFormat="1" ht="35.1" customHeight="1" x14ac:dyDescent="0.3">
      <c r="A229" s="490"/>
      <c r="B229" s="314">
        <v>226</v>
      </c>
      <c r="C229" s="309" t="s">
        <v>255</v>
      </c>
      <c r="D229" s="435" t="s">
        <v>760</v>
      </c>
      <c r="E229" s="315" t="s">
        <v>65</v>
      </c>
      <c r="F229" s="340">
        <v>0</v>
      </c>
      <c r="G229" s="338"/>
      <c r="H229" s="324"/>
      <c r="I229" s="322"/>
      <c r="J229" s="334">
        <v>0</v>
      </c>
      <c r="K229" s="318">
        <v>0</v>
      </c>
      <c r="L229" s="331">
        <v>0</v>
      </c>
      <c r="M229" s="434"/>
      <c r="N229" s="342">
        <v>0</v>
      </c>
      <c r="O229" s="317">
        <v>0</v>
      </c>
      <c r="P229" s="343">
        <v>0</v>
      </c>
    </row>
    <row r="230" spans="1:16" s="271" customFormat="1" ht="35.1" customHeight="1" x14ac:dyDescent="0.3">
      <c r="A230" s="490"/>
      <c r="B230" s="314">
        <v>227</v>
      </c>
      <c r="C230" s="309" t="s">
        <v>255</v>
      </c>
      <c r="D230" s="435" t="s">
        <v>761</v>
      </c>
      <c r="E230" s="315" t="s">
        <v>37</v>
      </c>
      <c r="F230" s="340">
        <v>35142.85</v>
      </c>
      <c r="G230" s="338"/>
      <c r="H230" s="324"/>
      <c r="I230" s="322"/>
      <c r="J230" s="334">
        <v>0</v>
      </c>
      <c r="K230" s="318">
        <v>0</v>
      </c>
      <c r="L230" s="331">
        <v>0</v>
      </c>
      <c r="M230" s="434"/>
      <c r="N230" s="342">
        <v>35142.85</v>
      </c>
      <c r="O230" s="317">
        <v>0</v>
      </c>
      <c r="P230" s="343">
        <v>0</v>
      </c>
    </row>
    <row r="231" spans="1:16" s="271" customFormat="1" ht="35.1" customHeight="1" x14ac:dyDescent="0.3">
      <c r="A231" s="490"/>
      <c r="B231" s="314">
        <v>228</v>
      </c>
      <c r="C231" s="309" t="s">
        <v>255</v>
      </c>
      <c r="D231" s="435" t="s">
        <v>762</v>
      </c>
      <c r="E231" s="315" t="s">
        <v>15</v>
      </c>
      <c r="F231" s="340">
        <v>10500</v>
      </c>
      <c r="G231" s="338"/>
      <c r="H231" s="324"/>
      <c r="I231" s="322"/>
      <c r="J231" s="334">
        <v>0</v>
      </c>
      <c r="K231" s="318">
        <v>0</v>
      </c>
      <c r="L231" s="331">
        <v>0</v>
      </c>
      <c r="M231" s="434"/>
      <c r="N231" s="342">
        <v>9000</v>
      </c>
      <c r="O231" s="317">
        <v>1500</v>
      </c>
      <c r="P231" s="343">
        <v>0</v>
      </c>
    </row>
    <row r="232" spans="1:16" s="271" customFormat="1" ht="35.1" customHeight="1" x14ac:dyDescent="0.3">
      <c r="A232" s="490"/>
      <c r="B232" s="314">
        <v>229</v>
      </c>
      <c r="C232" s="309" t="s">
        <v>261</v>
      </c>
      <c r="D232" s="435" t="s">
        <v>262</v>
      </c>
      <c r="E232" s="315" t="s">
        <v>25</v>
      </c>
      <c r="F232" s="340">
        <v>43990.3</v>
      </c>
      <c r="G232" s="338"/>
      <c r="H232" s="324"/>
      <c r="I232" s="322"/>
      <c r="J232" s="334">
        <v>0</v>
      </c>
      <c r="K232" s="318">
        <v>0</v>
      </c>
      <c r="L232" s="331">
        <v>0</v>
      </c>
      <c r="M232" s="434"/>
      <c r="N232" s="342">
        <v>43990.3</v>
      </c>
      <c r="O232" s="317">
        <v>0</v>
      </c>
      <c r="P232" s="343">
        <v>0</v>
      </c>
    </row>
    <row r="233" spans="1:16" s="271" customFormat="1" ht="35.1" customHeight="1" x14ac:dyDescent="0.3">
      <c r="A233" s="490"/>
      <c r="B233" s="314">
        <v>230</v>
      </c>
      <c r="C233" s="309" t="s">
        <v>417</v>
      </c>
      <c r="D233" s="435" t="s">
        <v>778</v>
      </c>
      <c r="E233" s="315" t="s">
        <v>15</v>
      </c>
      <c r="F233" s="340">
        <v>9747</v>
      </c>
      <c r="G233" s="338"/>
      <c r="H233" s="324"/>
      <c r="I233" s="322"/>
      <c r="J233" s="334">
        <v>0</v>
      </c>
      <c r="K233" s="318">
        <v>0</v>
      </c>
      <c r="L233" s="331">
        <v>0</v>
      </c>
      <c r="M233" s="434"/>
      <c r="N233" s="342">
        <v>9747</v>
      </c>
      <c r="O233" s="317">
        <v>0</v>
      </c>
      <c r="P233" s="343">
        <v>0</v>
      </c>
    </row>
    <row r="234" spans="1:16" s="271" customFormat="1" ht="31.9" customHeight="1" x14ac:dyDescent="0.3">
      <c r="A234" s="490"/>
      <c r="B234" s="314">
        <v>231</v>
      </c>
      <c r="C234" s="309" t="s">
        <v>417</v>
      </c>
      <c r="D234" s="435" t="s">
        <v>807</v>
      </c>
      <c r="E234" s="315" t="s">
        <v>25</v>
      </c>
      <c r="F234" s="340">
        <v>3151.75</v>
      </c>
      <c r="G234" s="338"/>
      <c r="H234" s="324"/>
      <c r="I234" s="322"/>
      <c r="J234" s="334">
        <v>0</v>
      </c>
      <c r="K234" s="318">
        <v>0</v>
      </c>
      <c r="L234" s="331">
        <v>0</v>
      </c>
      <c r="M234" s="434"/>
      <c r="N234" s="342">
        <v>3151.75</v>
      </c>
      <c r="O234" s="317">
        <v>0</v>
      </c>
      <c r="P234" s="343">
        <v>0</v>
      </c>
    </row>
    <row r="235" spans="1:16" s="271" customFormat="1" ht="32.450000000000003" customHeight="1" x14ac:dyDescent="0.3">
      <c r="A235" s="490"/>
      <c r="B235" s="314">
        <v>232</v>
      </c>
      <c r="C235" s="309" t="s">
        <v>263</v>
      </c>
      <c r="D235" s="435" t="s">
        <v>264</v>
      </c>
      <c r="E235" s="315" t="s">
        <v>46</v>
      </c>
      <c r="F235" s="340">
        <v>250000</v>
      </c>
      <c r="G235" s="338"/>
      <c r="H235" s="324"/>
      <c r="I235" s="322"/>
      <c r="J235" s="334">
        <v>0</v>
      </c>
      <c r="K235" s="318">
        <v>0</v>
      </c>
      <c r="L235" s="331">
        <v>0</v>
      </c>
      <c r="M235" s="434"/>
      <c r="N235" s="342">
        <v>0</v>
      </c>
      <c r="O235" s="317">
        <v>250000</v>
      </c>
      <c r="P235" s="343">
        <v>0</v>
      </c>
    </row>
    <row r="236" spans="1:16" s="271" customFormat="1" ht="35.1" customHeight="1" x14ac:dyDescent="0.3">
      <c r="A236" s="490"/>
      <c r="B236" s="314">
        <v>233</v>
      </c>
      <c r="C236" s="309" t="s">
        <v>265</v>
      </c>
      <c r="D236" s="435" t="s">
        <v>266</v>
      </c>
      <c r="E236" s="315" t="s">
        <v>15</v>
      </c>
      <c r="F236" s="340">
        <v>35383.49</v>
      </c>
      <c r="G236" s="338"/>
      <c r="H236" s="324"/>
      <c r="I236" s="322"/>
      <c r="J236" s="334">
        <v>0</v>
      </c>
      <c r="K236" s="318">
        <v>0</v>
      </c>
      <c r="L236" s="331">
        <v>0</v>
      </c>
      <c r="M236" s="434"/>
      <c r="N236" s="342">
        <v>35383.49</v>
      </c>
      <c r="O236" s="317">
        <v>0</v>
      </c>
      <c r="P236" s="343">
        <v>0</v>
      </c>
    </row>
    <row r="237" spans="1:16" s="271" customFormat="1" ht="35.1" customHeight="1" x14ac:dyDescent="0.3">
      <c r="A237" s="490"/>
      <c r="B237" s="314">
        <v>234</v>
      </c>
      <c r="C237" s="309" t="s">
        <v>267</v>
      </c>
      <c r="D237" s="437" t="s">
        <v>268</v>
      </c>
      <c r="E237" s="315" t="s">
        <v>15</v>
      </c>
      <c r="F237" s="331" t="s">
        <v>269</v>
      </c>
      <c r="G237" s="338"/>
      <c r="H237" s="324"/>
      <c r="I237" s="322"/>
      <c r="J237" s="334">
        <v>0</v>
      </c>
      <c r="K237" s="337">
        <v>0</v>
      </c>
      <c r="L237" s="333">
        <v>0</v>
      </c>
      <c r="M237" s="350"/>
      <c r="N237" s="342" t="s">
        <v>269</v>
      </c>
      <c r="O237" s="318">
        <v>0</v>
      </c>
      <c r="P237" s="319">
        <v>0</v>
      </c>
    </row>
    <row r="238" spans="1:16" s="271" customFormat="1" ht="32.450000000000003" customHeight="1" x14ac:dyDescent="0.3">
      <c r="A238" s="490"/>
      <c r="B238" s="314">
        <v>235</v>
      </c>
      <c r="C238" s="309" t="s">
        <v>267</v>
      </c>
      <c r="D238" s="436" t="s">
        <v>270</v>
      </c>
      <c r="E238" s="315" t="s">
        <v>15</v>
      </c>
      <c r="F238" s="331">
        <v>94948.88</v>
      </c>
      <c r="G238" s="338"/>
      <c r="H238" s="324"/>
      <c r="I238" s="322"/>
      <c r="J238" s="334">
        <v>0</v>
      </c>
      <c r="K238" s="337">
        <v>0</v>
      </c>
      <c r="L238" s="333">
        <v>0</v>
      </c>
      <c r="M238" s="350"/>
      <c r="N238" s="342">
        <v>94948.88</v>
      </c>
      <c r="O238" s="318">
        <v>0</v>
      </c>
      <c r="P238" s="319">
        <v>0</v>
      </c>
    </row>
    <row r="239" spans="1:16" s="271" customFormat="1" ht="35.1" customHeight="1" x14ac:dyDescent="0.3">
      <c r="A239" s="490"/>
      <c r="B239" s="314">
        <v>236</v>
      </c>
      <c r="C239" s="309" t="s">
        <v>267</v>
      </c>
      <c r="D239" s="435" t="s">
        <v>764</v>
      </c>
      <c r="E239" s="315" t="s">
        <v>15</v>
      </c>
      <c r="F239" s="331">
        <v>82074.17</v>
      </c>
      <c r="G239" s="338"/>
      <c r="H239" s="324"/>
      <c r="I239" s="322"/>
      <c r="J239" s="334">
        <v>0</v>
      </c>
      <c r="K239" s="337">
        <v>0</v>
      </c>
      <c r="L239" s="333">
        <v>0</v>
      </c>
      <c r="M239" s="350"/>
      <c r="N239" s="342">
        <v>82074.17</v>
      </c>
      <c r="O239" s="318">
        <v>0</v>
      </c>
      <c r="P239" s="319">
        <v>0</v>
      </c>
    </row>
    <row r="240" spans="1:16" s="271" customFormat="1" ht="35.1" customHeight="1" x14ac:dyDescent="0.3">
      <c r="A240" s="490"/>
      <c r="B240" s="314">
        <v>237</v>
      </c>
      <c r="C240" s="309" t="s">
        <v>267</v>
      </c>
      <c r="D240" s="436" t="s">
        <v>765</v>
      </c>
      <c r="E240" s="315" t="s">
        <v>25</v>
      </c>
      <c r="F240" s="331" t="s">
        <v>271</v>
      </c>
      <c r="G240" s="338"/>
      <c r="H240" s="324"/>
      <c r="I240" s="322"/>
      <c r="J240" s="334">
        <v>0</v>
      </c>
      <c r="K240" s="337">
        <v>0</v>
      </c>
      <c r="L240" s="333">
        <v>0</v>
      </c>
      <c r="M240" s="350"/>
      <c r="N240" s="342" t="s">
        <v>271</v>
      </c>
      <c r="O240" s="318">
        <v>0</v>
      </c>
      <c r="P240" s="319">
        <v>0</v>
      </c>
    </row>
    <row r="241" spans="1:16" s="271" customFormat="1" ht="35.1" customHeight="1" x14ac:dyDescent="0.3">
      <c r="A241" s="490"/>
      <c r="B241" s="314">
        <v>238</v>
      </c>
      <c r="C241" s="309" t="s">
        <v>267</v>
      </c>
      <c r="D241" s="436" t="s">
        <v>766</v>
      </c>
      <c r="E241" s="315" t="s">
        <v>25</v>
      </c>
      <c r="F241" s="331">
        <v>17947.29</v>
      </c>
      <c r="G241" s="338"/>
      <c r="H241" s="324"/>
      <c r="I241" s="322"/>
      <c r="J241" s="334">
        <v>0</v>
      </c>
      <c r="K241" s="337">
        <v>0</v>
      </c>
      <c r="L241" s="333">
        <v>0</v>
      </c>
      <c r="M241" s="350"/>
      <c r="N241" s="342">
        <v>17947.29</v>
      </c>
      <c r="O241" s="318">
        <v>0</v>
      </c>
      <c r="P241" s="319">
        <v>0</v>
      </c>
    </row>
    <row r="242" spans="1:16" s="271" customFormat="1" ht="35.1" customHeight="1" x14ac:dyDescent="0.3">
      <c r="A242" s="490"/>
      <c r="B242" s="314">
        <v>239</v>
      </c>
      <c r="C242" s="309" t="s">
        <v>267</v>
      </c>
      <c r="D242" s="436" t="s">
        <v>272</v>
      </c>
      <c r="E242" s="315" t="s">
        <v>25</v>
      </c>
      <c r="F242" s="331">
        <v>24930.26</v>
      </c>
      <c r="G242" s="338"/>
      <c r="H242" s="324"/>
      <c r="I242" s="322"/>
      <c r="J242" s="334">
        <v>0</v>
      </c>
      <c r="K242" s="337">
        <v>0</v>
      </c>
      <c r="L242" s="333">
        <v>0</v>
      </c>
      <c r="M242" s="350"/>
      <c r="N242" s="342">
        <v>24930.26</v>
      </c>
      <c r="O242" s="318">
        <v>0</v>
      </c>
      <c r="P242" s="319">
        <v>0</v>
      </c>
    </row>
    <row r="243" spans="1:16" s="271" customFormat="1" ht="35.1" customHeight="1" x14ac:dyDescent="0.3">
      <c r="A243" s="490"/>
      <c r="B243" s="314">
        <v>240</v>
      </c>
      <c r="C243" s="309" t="s">
        <v>267</v>
      </c>
      <c r="D243" s="436" t="s">
        <v>787</v>
      </c>
      <c r="E243" s="440" t="s">
        <v>15</v>
      </c>
      <c r="F243" s="331">
        <v>2890.5</v>
      </c>
      <c r="G243" s="338"/>
      <c r="H243" s="324"/>
      <c r="I243" s="322"/>
      <c r="J243" s="334">
        <v>0</v>
      </c>
      <c r="K243" s="337">
        <v>0</v>
      </c>
      <c r="L243" s="333">
        <v>0</v>
      </c>
      <c r="M243" s="350"/>
      <c r="N243" s="342">
        <v>2890.5</v>
      </c>
      <c r="O243" s="318">
        <v>0</v>
      </c>
      <c r="P243" s="319">
        <v>0</v>
      </c>
    </row>
    <row r="244" spans="1:16" s="271" customFormat="1" ht="35.1" customHeight="1" x14ac:dyDescent="0.3">
      <c r="A244" s="490"/>
      <c r="B244" s="314">
        <v>241</v>
      </c>
      <c r="C244" s="309" t="s">
        <v>267</v>
      </c>
      <c r="D244" s="436" t="s">
        <v>788</v>
      </c>
      <c r="E244" s="440" t="s">
        <v>25</v>
      </c>
      <c r="F244" s="331">
        <v>5770</v>
      </c>
      <c r="G244" s="338"/>
      <c r="H244" s="324"/>
      <c r="I244" s="322"/>
      <c r="J244" s="334">
        <v>0</v>
      </c>
      <c r="K244" s="337">
        <v>0</v>
      </c>
      <c r="L244" s="333">
        <v>0</v>
      </c>
      <c r="M244" s="350"/>
      <c r="N244" s="342">
        <v>5770</v>
      </c>
      <c r="O244" s="318">
        <v>0</v>
      </c>
      <c r="P244" s="319">
        <v>0</v>
      </c>
    </row>
    <row r="245" spans="1:16" s="269" customFormat="1" ht="35.1" customHeight="1" thickBot="1" x14ac:dyDescent="0.35">
      <c r="A245" s="491"/>
      <c r="B245" s="312">
        <v>242</v>
      </c>
      <c r="C245" s="408" t="s">
        <v>267</v>
      </c>
      <c r="D245" s="441" t="s">
        <v>273</v>
      </c>
      <c r="E245" s="442" t="s">
        <v>17</v>
      </c>
      <c r="F245" s="409">
        <v>5000000</v>
      </c>
      <c r="G245" s="338"/>
      <c r="H245" s="324"/>
      <c r="I245" s="322"/>
      <c r="J245" s="458">
        <v>0</v>
      </c>
      <c r="K245" s="459">
        <v>0</v>
      </c>
      <c r="L245" s="409">
        <v>5000000</v>
      </c>
      <c r="M245" s="325"/>
      <c r="N245" s="462">
        <v>0</v>
      </c>
      <c r="O245" s="459">
        <v>0</v>
      </c>
      <c r="P245" s="409">
        <v>5000000</v>
      </c>
    </row>
    <row r="246" spans="1:16" s="269" customFormat="1" ht="35.1" customHeight="1" x14ac:dyDescent="0.3">
      <c r="A246" s="480"/>
      <c r="B246" s="313">
        <v>243</v>
      </c>
      <c r="C246" s="450" t="s">
        <v>275</v>
      </c>
      <c r="D246" s="450" t="s">
        <v>276</v>
      </c>
      <c r="E246" s="352" t="s">
        <v>17</v>
      </c>
      <c r="F246" s="330">
        <f>SUM(N246:P246)</f>
        <v>2261207.0700000003</v>
      </c>
      <c r="G246" s="382"/>
      <c r="H246" s="407">
        <v>854171.85</v>
      </c>
      <c r="I246" s="347"/>
      <c r="J246" s="451">
        <v>835589</v>
      </c>
      <c r="K246" s="452">
        <v>924543</v>
      </c>
      <c r="L246" s="330">
        <v>800000</v>
      </c>
      <c r="M246" s="325"/>
      <c r="N246" s="453">
        <v>123823.72</v>
      </c>
      <c r="O246" s="452">
        <v>1537383.35</v>
      </c>
      <c r="P246" s="330">
        <v>600000</v>
      </c>
    </row>
    <row r="247" spans="1:16" s="269" customFormat="1" ht="35.1" customHeight="1" x14ac:dyDescent="0.3">
      <c r="A247" s="481"/>
      <c r="B247" s="314">
        <v>244</v>
      </c>
      <c r="C247" s="309" t="s">
        <v>275</v>
      </c>
      <c r="D247" s="310" t="s">
        <v>277</v>
      </c>
      <c r="E247" s="315" t="s">
        <v>17</v>
      </c>
      <c r="F247" s="331">
        <v>350000</v>
      </c>
      <c r="G247" s="358"/>
      <c r="H247" s="359">
        <v>100000</v>
      </c>
      <c r="I247" s="347"/>
      <c r="J247" s="336">
        <v>150000</v>
      </c>
      <c r="K247" s="317">
        <v>200000</v>
      </c>
      <c r="L247" s="331">
        <v>200000</v>
      </c>
      <c r="M247" s="325"/>
      <c r="N247" s="342">
        <v>0</v>
      </c>
      <c r="O247" s="317">
        <v>200000</v>
      </c>
      <c r="P247" s="331">
        <v>150000</v>
      </c>
    </row>
    <row r="248" spans="1:16" s="269" customFormat="1" ht="35.1" customHeight="1" thickBot="1" x14ac:dyDescent="0.35">
      <c r="A248" s="482"/>
      <c r="B248" s="312">
        <v>245</v>
      </c>
      <c r="C248" s="408" t="s">
        <v>275</v>
      </c>
      <c r="D248" s="441" t="s">
        <v>278</v>
      </c>
      <c r="E248" s="442" t="s">
        <v>17</v>
      </c>
      <c r="F248" s="409">
        <v>900000</v>
      </c>
      <c r="G248" s="410"/>
      <c r="H248" s="411">
        <v>150000</v>
      </c>
      <c r="I248" s="347"/>
      <c r="J248" s="412">
        <v>300000</v>
      </c>
      <c r="K248" s="413">
        <v>500000</v>
      </c>
      <c r="L248" s="409">
        <v>500000</v>
      </c>
      <c r="M248" s="325"/>
      <c r="N248" s="427">
        <v>0</v>
      </c>
      <c r="O248" s="413">
        <v>500000</v>
      </c>
      <c r="P248" s="409">
        <v>400000</v>
      </c>
    </row>
    <row r="249" spans="1:16" ht="49.9" customHeight="1" x14ac:dyDescent="0.25">
      <c r="C249" s="299"/>
      <c r="D249" s="286"/>
      <c r="E249" s="287"/>
      <c r="F249" s="280"/>
      <c r="G249" s="288"/>
      <c r="H249" s="289"/>
      <c r="I249" s="281"/>
      <c r="J249" s="281"/>
      <c r="M249" s="414"/>
      <c r="N249" s="281"/>
      <c r="O249" s="415"/>
      <c r="P249" s="414"/>
    </row>
    <row r="250" spans="1:16" ht="43.15" customHeight="1" x14ac:dyDescent="0.25">
      <c r="C250" s="299"/>
      <c r="D250" s="286"/>
      <c r="E250" s="287"/>
      <c r="F250" s="280"/>
      <c r="G250" s="288"/>
      <c r="H250" s="289"/>
      <c r="I250" s="281"/>
      <c r="J250" s="281"/>
      <c r="K250" s="281"/>
      <c r="L250" s="281"/>
      <c r="M250" s="281"/>
      <c r="N250" s="281"/>
      <c r="O250" s="281"/>
      <c r="P250" s="281"/>
    </row>
    <row r="251" spans="1:16" ht="36" customHeight="1" x14ac:dyDescent="0.25">
      <c r="C251" s="316"/>
      <c r="D251" s="304"/>
      <c r="E251" s="287"/>
      <c r="F251" s="280"/>
      <c r="G251" s="288"/>
      <c r="H251" s="289"/>
      <c r="I251" s="281"/>
      <c r="J251" s="281"/>
      <c r="N251" s="281"/>
    </row>
    <row r="252" spans="1:16" ht="33" customHeight="1" x14ac:dyDescent="0.25">
      <c r="C252" s="316"/>
      <c r="D252" s="304"/>
      <c r="E252" s="287"/>
      <c r="F252" s="288"/>
      <c r="G252" s="288"/>
      <c r="H252" s="289"/>
      <c r="I252" s="289"/>
      <c r="J252" s="280"/>
      <c r="N252" s="280"/>
    </row>
    <row r="253" spans="1:16" ht="33" customHeight="1" x14ac:dyDescent="0.25">
      <c r="C253" s="299"/>
      <c r="D253" s="286"/>
      <c r="E253" s="287"/>
      <c r="F253" s="288"/>
      <c r="G253" s="288"/>
      <c r="H253" s="289"/>
      <c r="I253" s="289"/>
      <c r="J253" s="325"/>
      <c r="N253" s="325"/>
    </row>
    <row r="254" spans="1:16" ht="33" customHeight="1" x14ac:dyDescent="0.25">
      <c r="C254" s="285"/>
      <c r="D254" s="286"/>
      <c r="E254" s="287"/>
      <c r="F254" s="288"/>
      <c r="G254" s="288"/>
      <c r="H254" s="289"/>
      <c r="I254" s="289"/>
      <c r="J254" s="280"/>
      <c r="N254" s="280"/>
    </row>
    <row r="255" spans="1:16" ht="33" customHeight="1" x14ac:dyDescent="0.25">
      <c r="C255" s="285"/>
      <c r="D255" s="286"/>
      <c r="E255" s="287"/>
      <c r="F255" s="288"/>
      <c r="G255" s="288"/>
      <c r="H255" s="289"/>
      <c r="I255" s="289"/>
      <c r="J255" s="280"/>
      <c r="N255" s="280"/>
    </row>
    <row r="256" spans="1:16" ht="33" customHeight="1" x14ac:dyDescent="0.25">
      <c r="C256" s="285"/>
      <c r="D256" s="286"/>
      <c r="E256" s="287"/>
      <c r="F256" s="288"/>
      <c r="G256" s="288"/>
      <c r="H256" s="289"/>
      <c r="I256" s="289"/>
      <c r="J256" s="280"/>
      <c r="N256" s="280"/>
    </row>
    <row r="257" spans="3:14" ht="33" customHeight="1" x14ac:dyDescent="0.25">
      <c r="C257" s="285"/>
      <c r="D257" s="286"/>
      <c r="E257" s="287"/>
      <c r="F257" s="288"/>
      <c r="G257" s="288"/>
      <c r="H257" s="289"/>
      <c r="I257" s="289"/>
      <c r="J257" s="280"/>
      <c r="N257" s="280"/>
    </row>
    <row r="258" spans="3:14" ht="33" customHeight="1" x14ac:dyDescent="0.25">
      <c r="C258" s="285"/>
      <c r="D258" s="286"/>
      <c r="E258" s="287"/>
      <c r="F258" s="288"/>
      <c r="G258" s="288"/>
      <c r="H258" s="289"/>
      <c r="I258" s="289"/>
      <c r="J258" s="280"/>
      <c r="N258" s="280"/>
    </row>
    <row r="259" spans="3:14" ht="18.75" customHeight="1" x14ac:dyDescent="0.25">
      <c r="C259" s="285"/>
      <c r="D259" s="286"/>
      <c r="E259" s="287"/>
      <c r="F259" s="288"/>
      <c r="G259" s="288"/>
      <c r="H259" s="289"/>
      <c r="I259" s="289"/>
      <c r="J259" s="280"/>
      <c r="N259" s="280"/>
    </row>
    <row r="260" spans="3:14" ht="18.75" customHeight="1" x14ac:dyDescent="0.25">
      <c r="C260" s="285"/>
      <c r="D260" s="286"/>
      <c r="E260" s="287"/>
      <c r="F260" s="288"/>
      <c r="G260" s="288"/>
      <c r="H260" s="289"/>
      <c r="I260" s="289"/>
      <c r="J260" s="280"/>
      <c r="N260" s="280"/>
    </row>
    <row r="261" spans="3:14" ht="18.75" customHeight="1" x14ac:dyDescent="0.25">
      <c r="C261" s="285"/>
      <c r="D261" s="286"/>
      <c r="E261" s="287"/>
      <c r="F261" s="288"/>
      <c r="G261" s="288"/>
      <c r="H261" s="289"/>
      <c r="I261" s="289"/>
      <c r="J261" s="280"/>
      <c r="N261" s="280"/>
    </row>
    <row r="262" spans="3:14" ht="18.75" customHeight="1" x14ac:dyDescent="0.25">
      <c r="C262" s="285"/>
      <c r="D262" s="286"/>
      <c r="E262" s="287"/>
      <c r="F262" s="288"/>
      <c r="G262" s="288"/>
      <c r="H262" s="289"/>
      <c r="I262" s="289"/>
      <c r="J262" s="280"/>
      <c r="N262" s="280"/>
    </row>
    <row r="263" spans="3:14" ht="18.75" customHeight="1" x14ac:dyDescent="0.25">
      <c r="C263" s="285"/>
      <c r="D263" s="286"/>
      <c r="E263" s="287"/>
      <c r="F263" s="288"/>
      <c r="G263" s="288"/>
      <c r="H263" s="289"/>
      <c r="I263" s="289"/>
      <c r="J263" s="280"/>
      <c r="N263" s="280"/>
    </row>
    <row r="264" spans="3:14" ht="18.75" customHeight="1" x14ac:dyDescent="0.25">
      <c r="C264" s="285"/>
      <c r="D264" s="286"/>
      <c r="E264" s="287"/>
      <c r="F264" s="288"/>
      <c r="G264" s="288"/>
      <c r="H264" s="289"/>
      <c r="I264" s="289"/>
      <c r="J264" s="280"/>
      <c r="N264" s="280"/>
    </row>
    <row r="265" spans="3:14" ht="18.75" customHeight="1" x14ac:dyDescent="0.25">
      <c r="C265" s="285"/>
      <c r="D265" s="286"/>
      <c r="E265" s="287"/>
      <c r="F265" s="288"/>
      <c r="G265" s="288"/>
      <c r="H265" s="289"/>
      <c r="I265" s="289"/>
      <c r="J265" s="280"/>
      <c r="N265" s="280"/>
    </row>
    <row r="266" spans="3:14" ht="18.75" customHeight="1" x14ac:dyDescent="0.25">
      <c r="C266" s="285"/>
      <c r="D266" s="286"/>
      <c r="E266" s="287"/>
      <c r="F266" s="288"/>
      <c r="G266" s="288"/>
      <c r="H266" s="289"/>
      <c r="I266" s="289"/>
      <c r="J266" s="280"/>
      <c r="N266" s="280"/>
    </row>
    <row r="267" spans="3:14" ht="18.75" customHeight="1" x14ac:dyDescent="0.25">
      <c r="C267" s="285"/>
      <c r="D267" s="286"/>
      <c r="E267" s="287"/>
      <c r="F267" s="288"/>
      <c r="G267" s="288"/>
      <c r="H267" s="289"/>
      <c r="I267" s="289"/>
      <c r="J267" s="280"/>
      <c r="N267" s="280"/>
    </row>
    <row r="268" spans="3:14" ht="18.75" customHeight="1" x14ac:dyDescent="0.25">
      <c r="C268" s="285"/>
      <c r="D268" s="286"/>
      <c r="E268" s="287"/>
      <c r="F268" s="288"/>
      <c r="G268" s="288"/>
      <c r="H268" s="289"/>
      <c r="I268" s="289"/>
      <c r="J268" s="280"/>
      <c r="N268" s="280"/>
    </row>
    <row r="269" spans="3:14" ht="18.75" customHeight="1" x14ac:dyDescent="0.25">
      <c r="C269" s="285"/>
      <c r="D269" s="286"/>
      <c r="E269" s="287"/>
      <c r="F269" s="288"/>
      <c r="G269" s="288"/>
      <c r="H269" s="289"/>
      <c r="I269" s="289"/>
      <c r="J269" s="280"/>
      <c r="N269" s="280"/>
    </row>
    <row r="270" spans="3:14" ht="18.75" customHeight="1" x14ac:dyDescent="0.25">
      <c r="C270" s="285"/>
      <c r="D270" s="286"/>
      <c r="E270" s="287"/>
      <c r="F270" s="288"/>
      <c r="G270" s="288"/>
      <c r="H270" s="289"/>
      <c r="I270" s="289"/>
      <c r="J270" s="280"/>
      <c r="N270" s="280"/>
    </row>
    <row r="271" spans="3:14" ht="18.75" customHeight="1" x14ac:dyDescent="0.25">
      <c r="C271" s="285"/>
      <c r="D271" s="286"/>
      <c r="E271" s="287"/>
      <c r="F271" s="288"/>
      <c r="G271" s="288"/>
      <c r="H271" s="289"/>
      <c r="I271" s="289"/>
      <c r="J271" s="280"/>
      <c r="N271" s="280"/>
    </row>
    <row r="272" spans="3:14" ht="18.75" customHeight="1" x14ac:dyDescent="0.25">
      <c r="C272" s="285"/>
      <c r="D272" s="286"/>
      <c r="E272" s="287"/>
      <c r="F272" s="288"/>
      <c r="G272" s="288"/>
      <c r="H272" s="289"/>
      <c r="I272" s="289"/>
      <c r="J272" s="280"/>
      <c r="N272" s="280"/>
    </row>
    <row r="273" spans="3:14" ht="18.75" customHeight="1" x14ac:dyDescent="0.25">
      <c r="C273" s="285"/>
      <c r="D273" s="286"/>
      <c r="E273" s="287"/>
      <c r="F273" s="288"/>
      <c r="G273" s="288"/>
      <c r="H273" s="289"/>
      <c r="I273" s="289"/>
      <c r="J273" s="280"/>
      <c r="N273" s="280"/>
    </row>
    <row r="274" spans="3:14" ht="18.75" customHeight="1" x14ac:dyDescent="0.25">
      <c r="C274" s="285"/>
      <c r="D274" s="286"/>
      <c r="E274" s="287"/>
      <c r="F274" s="288"/>
      <c r="G274" s="288"/>
      <c r="H274" s="289"/>
      <c r="I274" s="289"/>
      <c r="J274" s="280"/>
      <c r="N274" s="280"/>
    </row>
    <row r="275" spans="3:14" ht="18.75" customHeight="1" x14ac:dyDescent="0.25">
      <c r="C275" s="285"/>
      <c r="D275" s="286"/>
      <c r="E275" s="287"/>
      <c r="F275" s="288"/>
      <c r="G275" s="288"/>
      <c r="H275" s="289"/>
      <c r="I275" s="289"/>
      <c r="J275" s="280"/>
      <c r="N275" s="280"/>
    </row>
    <row r="276" spans="3:14" ht="18.75" customHeight="1" x14ac:dyDescent="0.25">
      <c r="C276" s="285"/>
      <c r="D276" s="286"/>
      <c r="E276" s="287"/>
      <c r="F276" s="288"/>
      <c r="G276" s="288"/>
      <c r="H276" s="289"/>
      <c r="I276" s="289"/>
      <c r="J276" s="280"/>
      <c r="N276" s="280"/>
    </row>
    <row r="277" spans="3:14" ht="18.75" customHeight="1" x14ac:dyDescent="0.25">
      <c r="C277" s="285"/>
      <c r="D277" s="286"/>
      <c r="E277" s="287"/>
      <c r="F277" s="288"/>
      <c r="G277" s="288"/>
      <c r="H277" s="289"/>
      <c r="I277" s="289"/>
      <c r="J277" s="280"/>
      <c r="N277" s="280"/>
    </row>
    <row r="278" spans="3:14" ht="18.75" customHeight="1" x14ac:dyDescent="0.25">
      <c r="C278" s="285"/>
      <c r="D278" s="286"/>
      <c r="E278" s="287"/>
      <c r="F278" s="288"/>
      <c r="G278" s="288"/>
      <c r="H278" s="289"/>
      <c r="I278" s="289"/>
      <c r="J278" s="280"/>
      <c r="N278" s="280"/>
    </row>
    <row r="279" spans="3:14" ht="18.75" customHeight="1" x14ac:dyDescent="0.25">
      <c r="C279" s="285"/>
      <c r="D279" s="286"/>
      <c r="E279" s="287"/>
      <c r="F279" s="288"/>
      <c r="G279" s="288"/>
      <c r="H279" s="289"/>
      <c r="I279" s="289"/>
      <c r="J279" s="280"/>
      <c r="N279" s="280"/>
    </row>
    <row r="280" spans="3:14" ht="18.75" customHeight="1" x14ac:dyDescent="0.25">
      <c r="C280" s="285"/>
      <c r="D280" s="286"/>
      <c r="E280" s="287"/>
      <c r="F280" s="288"/>
      <c r="G280" s="288"/>
      <c r="H280" s="289"/>
      <c r="I280" s="289"/>
      <c r="J280" s="280"/>
      <c r="N280" s="280"/>
    </row>
    <row r="281" spans="3:14" ht="18.75" customHeight="1" x14ac:dyDescent="0.25">
      <c r="C281" s="285"/>
      <c r="D281" s="286"/>
      <c r="E281" s="287"/>
      <c r="F281" s="288"/>
      <c r="G281" s="288"/>
      <c r="H281" s="289"/>
      <c r="I281" s="289"/>
      <c r="J281" s="280"/>
      <c r="N281" s="280"/>
    </row>
    <row r="282" spans="3:14" ht="18.75" customHeight="1" x14ac:dyDescent="0.25">
      <c r="C282" s="285"/>
      <c r="D282" s="286"/>
      <c r="E282" s="287"/>
      <c r="F282" s="288"/>
      <c r="G282" s="288"/>
      <c r="H282" s="289"/>
      <c r="I282" s="289"/>
      <c r="J282" s="280"/>
      <c r="N282" s="280"/>
    </row>
    <row r="283" spans="3:14" ht="18.75" customHeight="1" x14ac:dyDescent="0.25">
      <c r="C283" s="285"/>
      <c r="D283" s="286"/>
      <c r="E283" s="287"/>
      <c r="F283" s="288"/>
      <c r="G283" s="288"/>
      <c r="H283" s="289"/>
      <c r="I283" s="289"/>
      <c r="J283" s="280"/>
      <c r="N283" s="280"/>
    </row>
    <row r="284" spans="3:14" ht="18.75" customHeight="1" x14ac:dyDescent="0.25">
      <c r="C284" s="285"/>
      <c r="D284" s="286"/>
      <c r="E284" s="287"/>
      <c r="F284" s="288"/>
      <c r="G284" s="288"/>
      <c r="H284" s="289"/>
      <c r="I284" s="289"/>
      <c r="J284" s="280"/>
      <c r="N284" s="280"/>
    </row>
    <row r="285" spans="3:14" ht="18.75" customHeight="1" x14ac:dyDescent="0.25">
      <c r="C285" s="285"/>
      <c r="D285" s="286"/>
      <c r="E285" s="287"/>
      <c r="F285" s="288"/>
      <c r="G285" s="288"/>
      <c r="H285" s="289"/>
      <c r="I285" s="289"/>
      <c r="J285" s="280"/>
      <c r="N285" s="280"/>
    </row>
    <row r="286" spans="3:14" ht="18.75" customHeight="1" x14ac:dyDescent="0.25">
      <c r="C286" s="285"/>
      <c r="D286" s="286"/>
      <c r="E286" s="287"/>
      <c r="F286" s="288"/>
      <c r="G286" s="288"/>
      <c r="H286" s="289"/>
      <c r="I286" s="289"/>
      <c r="J286" s="280"/>
      <c r="N286" s="280"/>
    </row>
    <row r="287" spans="3:14" ht="18.75" customHeight="1" x14ac:dyDescent="0.25">
      <c r="C287" s="285"/>
      <c r="D287" s="286"/>
      <c r="E287" s="287"/>
      <c r="F287" s="288"/>
      <c r="G287" s="288"/>
      <c r="H287" s="289"/>
      <c r="I287" s="289"/>
      <c r="J287" s="280"/>
      <c r="N287" s="280"/>
    </row>
    <row r="288" spans="3:14" ht="18.75" customHeight="1" x14ac:dyDescent="0.25">
      <c r="C288" s="285"/>
      <c r="D288" s="286"/>
      <c r="E288" s="287"/>
      <c r="F288" s="288"/>
      <c r="G288" s="288"/>
      <c r="H288" s="288"/>
      <c r="I288" s="288"/>
      <c r="J288" s="281"/>
      <c r="N288" s="281"/>
    </row>
    <row r="289" spans="3:14" ht="18.75" customHeight="1" x14ac:dyDescent="0.25">
      <c r="C289" s="285"/>
      <c r="D289" s="286"/>
      <c r="E289" s="287"/>
      <c r="F289" s="288"/>
      <c r="G289" s="288"/>
      <c r="H289" s="289"/>
      <c r="I289" s="289"/>
      <c r="J289" s="280"/>
      <c r="N289" s="280"/>
    </row>
    <row r="290" spans="3:14" ht="18.75" customHeight="1" x14ac:dyDescent="0.25">
      <c r="C290" s="285"/>
      <c r="D290" s="286"/>
      <c r="E290" s="287"/>
      <c r="F290" s="288"/>
      <c r="G290" s="288"/>
      <c r="H290" s="288"/>
      <c r="I290" s="288"/>
      <c r="J290" s="281"/>
      <c r="N290" s="281"/>
    </row>
    <row r="291" spans="3:14" ht="18.75" customHeight="1" x14ac:dyDescent="0.25">
      <c r="C291" s="285"/>
      <c r="D291" s="286"/>
      <c r="E291" s="287"/>
      <c r="F291" s="288"/>
      <c r="G291" s="288"/>
      <c r="H291" s="288"/>
      <c r="I291" s="288"/>
      <c r="J291" s="281"/>
      <c r="N291" s="281"/>
    </row>
    <row r="292" spans="3:14" ht="18.75" customHeight="1" x14ac:dyDescent="0.25">
      <c r="C292" s="285"/>
      <c r="D292" s="286"/>
      <c r="E292" s="287"/>
      <c r="F292" s="288"/>
      <c r="G292" s="288"/>
      <c r="H292" s="288"/>
      <c r="I292" s="288"/>
      <c r="J292" s="281"/>
      <c r="N292" s="281"/>
    </row>
    <row r="293" spans="3:14" ht="18.75" customHeight="1" x14ac:dyDescent="0.25">
      <c r="C293" s="285"/>
      <c r="D293" s="286"/>
      <c r="E293" s="287"/>
      <c r="F293" s="288"/>
      <c r="G293" s="288"/>
      <c r="H293" s="288"/>
      <c r="I293" s="288"/>
      <c r="J293" s="281"/>
      <c r="N293" s="281"/>
    </row>
    <row r="294" spans="3:14" ht="18.75" customHeight="1" x14ac:dyDescent="0.25">
      <c r="C294" s="285"/>
      <c r="D294" s="286"/>
      <c r="E294" s="287"/>
      <c r="F294" s="300"/>
      <c r="G294" s="288"/>
      <c r="H294" s="288"/>
      <c r="I294" s="288"/>
      <c r="J294" s="281"/>
      <c r="N294" s="281"/>
    </row>
    <row r="295" spans="3:14" ht="18.75" customHeight="1" x14ac:dyDescent="0.25">
      <c r="C295" s="285"/>
      <c r="D295" s="286"/>
      <c r="E295" s="287"/>
      <c r="F295" s="300"/>
      <c r="G295" s="288"/>
      <c r="H295" s="288"/>
      <c r="I295" s="288"/>
      <c r="J295" s="281"/>
      <c r="N295" s="281"/>
    </row>
    <row r="296" spans="3:14" ht="18.75" customHeight="1" x14ac:dyDescent="0.25">
      <c r="C296" s="285"/>
      <c r="D296" s="286"/>
      <c r="E296" s="287"/>
      <c r="F296" s="288"/>
      <c r="G296" s="288"/>
      <c r="H296" s="288"/>
      <c r="I296" s="288"/>
      <c r="J296" s="281"/>
      <c r="N296" s="281"/>
    </row>
    <row r="297" spans="3:14" ht="18.75" customHeight="1" x14ac:dyDescent="0.25">
      <c r="C297" s="285"/>
      <c r="D297" s="286"/>
      <c r="E297" s="287"/>
      <c r="F297" s="288"/>
      <c r="G297" s="288"/>
      <c r="H297" s="288"/>
      <c r="I297" s="288"/>
      <c r="J297" s="281"/>
      <c r="N297" s="281"/>
    </row>
    <row r="298" spans="3:14" ht="18.75" customHeight="1" x14ac:dyDescent="0.25">
      <c r="C298" s="285"/>
      <c r="D298" s="286"/>
      <c r="E298" s="287"/>
      <c r="F298" s="288"/>
      <c r="G298" s="288"/>
      <c r="H298" s="288"/>
      <c r="I298" s="288"/>
      <c r="J298" s="281"/>
      <c r="N298" s="281"/>
    </row>
    <row r="299" spans="3:14" ht="18.75" customHeight="1" x14ac:dyDescent="0.25">
      <c r="C299" s="285"/>
      <c r="D299" s="286"/>
      <c r="E299" s="287"/>
      <c r="F299" s="288"/>
      <c r="G299" s="288"/>
      <c r="H299" s="288"/>
      <c r="I299" s="288"/>
      <c r="J299" s="281"/>
      <c r="N299" s="281"/>
    </row>
    <row r="300" spans="3:14" ht="18.75" customHeight="1" x14ac:dyDescent="0.25">
      <c r="C300" s="285"/>
      <c r="D300" s="286"/>
      <c r="E300" s="287"/>
      <c r="F300" s="288"/>
      <c r="G300" s="288"/>
      <c r="H300" s="288"/>
      <c r="I300" s="288"/>
      <c r="J300" s="281"/>
      <c r="N300" s="281"/>
    </row>
    <row r="301" spans="3:14" ht="18.75" customHeight="1" x14ac:dyDescent="0.25">
      <c r="C301" s="285"/>
      <c r="D301" s="286"/>
      <c r="E301" s="287"/>
      <c r="F301" s="288"/>
      <c r="G301" s="288"/>
      <c r="H301" s="288"/>
      <c r="I301" s="288"/>
      <c r="J301" s="281"/>
      <c r="N301" s="281"/>
    </row>
    <row r="302" spans="3:14" ht="18.75" customHeight="1" x14ac:dyDescent="0.25">
      <c r="C302" s="285"/>
      <c r="D302" s="286"/>
      <c r="E302" s="287"/>
      <c r="F302" s="288"/>
      <c r="G302" s="288"/>
      <c r="H302" s="288"/>
      <c r="I302" s="288"/>
      <c r="J302" s="281"/>
      <c r="N302" s="281"/>
    </row>
    <row r="303" spans="3:14" ht="18.75" customHeight="1" x14ac:dyDescent="0.25">
      <c r="C303" s="285"/>
      <c r="D303" s="286"/>
      <c r="E303" s="287"/>
      <c r="F303" s="288"/>
      <c r="G303" s="288"/>
      <c r="H303" s="288"/>
      <c r="I303" s="288"/>
      <c r="J303" s="281"/>
      <c r="N303" s="281"/>
    </row>
    <row r="304" spans="3:14" ht="18.75" customHeight="1" x14ac:dyDescent="0.25">
      <c r="C304" s="285"/>
      <c r="D304" s="286"/>
      <c r="E304" s="287"/>
      <c r="F304" s="288"/>
      <c r="G304" s="288"/>
      <c r="H304" s="288"/>
      <c r="I304" s="288"/>
      <c r="J304" s="281"/>
      <c r="N304" s="281"/>
    </row>
    <row r="305" spans="3:14" ht="18.75" customHeight="1" x14ac:dyDescent="0.25">
      <c r="C305" s="285"/>
      <c r="D305" s="286"/>
      <c r="E305" s="287"/>
      <c r="F305" s="288"/>
      <c r="G305" s="288"/>
      <c r="H305" s="288"/>
      <c r="I305" s="288"/>
      <c r="J305" s="281"/>
      <c r="N305" s="281"/>
    </row>
    <row r="306" spans="3:14" ht="18.75" customHeight="1" x14ac:dyDescent="0.25">
      <c r="C306" s="285"/>
      <c r="D306" s="286"/>
      <c r="E306" s="287"/>
      <c r="F306" s="288"/>
      <c r="G306" s="288"/>
      <c r="H306" s="288"/>
      <c r="I306" s="288"/>
      <c r="J306" s="281"/>
      <c r="N306" s="281"/>
    </row>
    <row r="307" spans="3:14" ht="18.75" customHeight="1" x14ac:dyDescent="0.25">
      <c r="C307" s="285"/>
      <c r="D307" s="286"/>
      <c r="E307" s="287"/>
      <c r="F307" s="288"/>
      <c r="G307" s="288"/>
      <c r="H307" s="288"/>
      <c r="I307" s="288"/>
      <c r="J307" s="281"/>
      <c r="N307" s="281"/>
    </row>
    <row r="308" spans="3:14" ht="18.75" customHeight="1" x14ac:dyDescent="0.25">
      <c r="C308" s="285"/>
      <c r="D308" s="286"/>
      <c r="E308" s="287"/>
      <c r="F308" s="288"/>
      <c r="G308" s="288"/>
      <c r="H308" s="288"/>
      <c r="I308" s="288"/>
      <c r="J308" s="281"/>
      <c r="N308" s="281"/>
    </row>
    <row r="309" spans="3:14" ht="18.75" customHeight="1" x14ac:dyDescent="0.25">
      <c r="C309" s="285"/>
      <c r="D309" s="286"/>
      <c r="E309" s="287"/>
      <c r="F309" s="288"/>
      <c r="G309" s="288"/>
      <c r="H309" s="288"/>
      <c r="I309" s="288"/>
      <c r="J309" s="281"/>
      <c r="N309" s="281"/>
    </row>
    <row r="310" spans="3:14" ht="18.75" customHeight="1" x14ac:dyDescent="0.25">
      <c r="C310" s="285"/>
      <c r="D310" s="286"/>
      <c r="E310" s="287"/>
      <c r="F310" s="288"/>
      <c r="G310" s="288"/>
      <c r="H310" s="288"/>
      <c r="I310" s="288"/>
      <c r="J310" s="281"/>
      <c r="N310" s="281"/>
    </row>
    <row r="311" spans="3:14" ht="18.75" customHeight="1" x14ac:dyDescent="0.25">
      <c r="C311" s="285"/>
      <c r="D311" s="286"/>
      <c r="E311" s="287"/>
      <c r="F311" s="288"/>
      <c r="G311" s="288"/>
      <c r="H311" s="288"/>
      <c r="I311" s="288"/>
      <c r="J311" s="281"/>
      <c r="N311" s="281"/>
    </row>
    <row r="312" spans="3:14" ht="18.75" customHeight="1" x14ac:dyDescent="0.25">
      <c r="C312" s="285"/>
      <c r="D312" s="286"/>
      <c r="E312" s="287"/>
      <c r="F312" s="288"/>
      <c r="G312" s="288"/>
      <c r="H312" s="288"/>
      <c r="I312" s="288"/>
      <c r="J312" s="281"/>
      <c r="N312" s="281"/>
    </row>
    <row r="313" spans="3:14" ht="18.75" customHeight="1" x14ac:dyDescent="0.25">
      <c r="C313" s="285"/>
      <c r="D313" s="286"/>
      <c r="E313" s="287"/>
      <c r="F313" s="288"/>
      <c r="G313" s="288"/>
      <c r="H313" s="288"/>
      <c r="I313" s="288"/>
      <c r="J313" s="281"/>
      <c r="N313" s="281"/>
    </row>
    <row r="314" spans="3:14" ht="18.75" customHeight="1" x14ac:dyDescent="0.25">
      <c r="C314" s="285"/>
      <c r="D314" s="286"/>
      <c r="E314" s="287"/>
      <c r="F314" s="288"/>
      <c r="G314" s="288"/>
      <c r="H314" s="288"/>
      <c r="I314" s="288"/>
      <c r="J314" s="281"/>
      <c r="N314" s="281"/>
    </row>
    <row r="315" spans="3:14" ht="18.75" customHeight="1" x14ac:dyDescent="0.25">
      <c r="C315" s="285"/>
      <c r="D315" s="286"/>
      <c r="E315" s="287"/>
      <c r="F315" s="288"/>
      <c r="G315" s="288"/>
      <c r="H315" s="288"/>
      <c r="I315" s="288"/>
      <c r="J315" s="281"/>
      <c r="N315" s="281"/>
    </row>
    <row r="316" spans="3:14" ht="18.75" customHeight="1" x14ac:dyDescent="0.25">
      <c r="C316" s="285"/>
      <c r="D316" s="286"/>
      <c r="E316" s="287"/>
      <c r="F316" s="288"/>
      <c r="G316" s="288"/>
      <c r="H316" s="288"/>
      <c r="I316" s="288"/>
      <c r="J316" s="281"/>
      <c r="N316" s="281"/>
    </row>
    <row r="317" spans="3:14" ht="18.75" customHeight="1" x14ac:dyDescent="0.25">
      <c r="C317" s="285"/>
      <c r="D317" s="286"/>
      <c r="E317" s="287"/>
      <c r="F317" s="288"/>
      <c r="G317" s="288"/>
      <c r="H317" s="288"/>
      <c r="I317" s="288"/>
      <c r="J317" s="281"/>
      <c r="N317" s="281"/>
    </row>
    <row r="318" spans="3:14" ht="18.75" customHeight="1" x14ac:dyDescent="0.25">
      <c r="C318" s="300"/>
      <c r="D318" s="286"/>
      <c r="E318" s="287"/>
      <c r="F318" s="288"/>
      <c r="G318" s="288"/>
      <c r="H318" s="288"/>
      <c r="I318" s="288"/>
      <c r="J318" s="281"/>
      <c r="N318" s="281"/>
    </row>
    <row r="319" spans="3:14" ht="18.75" customHeight="1" x14ac:dyDescent="0.25">
      <c r="C319" s="300"/>
      <c r="D319" s="286"/>
      <c r="E319" s="287"/>
      <c r="F319" s="288"/>
      <c r="G319" s="288"/>
      <c r="H319" s="288"/>
      <c r="I319" s="288"/>
      <c r="J319" s="281"/>
      <c r="N319" s="281"/>
    </row>
    <row r="320" spans="3:14" ht="18.75" customHeight="1" x14ac:dyDescent="0.25">
      <c r="C320" s="300"/>
      <c r="D320" s="286"/>
      <c r="E320" s="287"/>
      <c r="F320" s="288"/>
      <c r="G320" s="288"/>
      <c r="H320" s="288"/>
      <c r="I320" s="288"/>
      <c r="J320" s="281"/>
      <c r="N320" s="281"/>
    </row>
    <row r="321" spans="3:14" ht="18.75" customHeight="1" x14ac:dyDescent="0.25">
      <c r="C321" s="300"/>
      <c r="D321" s="286"/>
      <c r="E321" s="287"/>
      <c r="F321" s="288"/>
      <c r="G321" s="288"/>
      <c r="H321" s="288"/>
      <c r="I321" s="288"/>
      <c r="J321" s="281"/>
      <c r="N321" s="281"/>
    </row>
    <row r="322" spans="3:14" ht="18.75" customHeight="1" x14ac:dyDescent="0.25">
      <c r="C322" s="300"/>
      <c r="D322" s="286"/>
      <c r="E322" s="287"/>
      <c r="F322" s="288"/>
      <c r="G322" s="288"/>
      <c r="H322" s="288"/>
      <c r="I322" s="288"/>
      <c r="J322" s="281"/>
      <c r="N322" s="281"/>
    </row>
    <row r="323" spans="3:14" ht="18.75" customHeight="1" x14ac:dyDescent="0.25">
      <c r="C323" s="300"/>
      <c r="D323" s="286"/>
      <c r="E323" s="287"/>
      <c r="F323" s="288"/>
      <c r="G323" s="288"/>
      <c r="H323" s="288"/>
      <c r="I323" s="288"/>
      <c r="J323" s="281"/>
      <c r="N323" s="281"/>
    </row>
    <row r="324" spans="3:14" ht="18.75" customHeight="1" x14ac:dyDescent="0.25">
      <c r="C324" s="300"/>
      <c r="D324" s="286"/>
      <c r="E324" s="287"/>
      <c r="F324" s="288"/>
      <c r="G324" s="288"/>
      <c r="H324" s="288"/>
      <c r="I324" s="288"/>
      <c r="J324" s="281"/>
      <c r="N324" s="281"/>
    </row>
    <row r="325" spans="3:14" ht="18.75" customHeight="1" x14ac:dyDescent="0.25">
      <c r="C325" s="300"/>
      <c r="D325" s="286"/>
      <c r="E325" s="287"/>
      <c r="F325" s="288"/>
      <c r="G325" s="288"/>
      <c r="H325" s="288"/>
      <c r="I325" s="288"/>
      <c r="J325" s="281"/>
      <c r="N325" s="281"/>
    </row>
    <row r="326" spans="3:14" ht="18.75" customHeight="1" x14ac:dyDescent="0.25">
      <c r="C326" s="285"/>
      <c r="D326" s="286"/>
      <c r="E326" s="287"/>
      <c r="F326" s="288"/>
      <c r="G326" s="288"/>
      <c r="H326" s="288"/>
      <c r="I326" s="288"/>
      <c r="J326" s="281"/>
      <c r="N326" s="281"/>
    </row>
    <row r="327" spans="3:14" ht="18.75" customHeight="1" x14ac:dyDescent="0.25">
      <c r="C327" s="285"/>
      <c r="D327" s="286"/>
      <c r="E327" s="287"/>
      <c r="F327" s="288"/>
      <c r="G327" s="288"/>
      <c r="H327" s="288"/>
      <c r="I327" s="288"/>
      <c r="J327" s="281"/>
      <c r="N327" s="281"/>
    </row>
    <row r="328" spans="3:14" ht="18.75" customHeight="1" x14ac:dyDescent="0.25">
      <c r="C328" s="285"/>
      <c r="D328" s="286"/>
      <c r="E328" s="287"/>
      <c r="F328" s="288"/>
      <c r="G328" s="288"/>
      <c r="H328" s="288"/>
      <c r="I328" s="288"/>
      <c r="J328" s="281"/>
      <c r="N328" s="281"/>
    </row>
    <row r="329" spans="3:14" ht="18.75" customHeight="1" x14ac:dyDescent="0.25">
      <c r="C329" s="285"/>
      <c r="D329" s="286"/>
      <c r="E329" s="287"/>
      <c r="F329" s="288"/>
      <c r="G329" s="288"/>
      <c r="H329" s="288"/>
      <c r="I329" s="288"/>
      <c r="J329" s="281"/>
      <c r="N329" s="281"/>
    </row>
    <row r="330" spans="3:14" ht="18.75" customHeight="1" x14ac:dyDescent="0.25">
      <c r="C330" s="285"/>
      <c r="D330" s="286"/>
      <c r="E330" s="287"/>
      <c r="F330" s="288"/>
      <c r="G330" s="288"/>
      <c r="H330" s="288"/>
      <c r="I330" s="288"/>
      <c r="J330" s="281"/>
      <c r="N330" s="281"/>
    </row>
    <row r="331" spans="3:14" ht="18.75" customHeight="1" x14ac:dyDescent="0.25">
      <c r="C331" s="285"/>
      <c r="D331" s="286"/>
      <c r="E331" s="287"/>
      <c r="F331" s="288"/>
      <c r="G331" s="288"/>
      <c r="H331" s="288"/>
      <c r="I331" s="288"/>
      <c r="J331" s="281"/>
      <c r="N331" s="281"/>
    </row>
    <row r="332" spans="3:14" ht="18.75" customHeight="1" x14ac:dyDescent="0.25">
      <c r="C332" s="285"/>
      <c r="D332" s="286"/>
      <c r="E332" s="287"/>
      <c r="F332" s="288"/>
      <c r="G332" s="288"/>
      <c r="H332" s="288"/>
      <c r="I332" s="288"/>
      <c r="J332" s="281"/>
      <c r="N332" s="281"/>
    </row>
    <row r="333" spans="3:14" ht="18.75" customHeight="1" x14ac:dyDescent="0.25">
      <c r="C333" s="285"/>
      <c r="D333" s="286"/>
      <c r="E333" s="287"/>
      <c r="F333" s="288"/>
      <c r="G333" s="288"/>
      <c r="H333" s="288"/>
      <c r="I333" s="288"/>
      <c r="J333" s="281"/>
      <c r="N333" s="281"/>
    </row>
    <row r="334" spans="3:14" ht="18.75" customHeight="1" x14ac:dyDescent="0.25">
      <c r="C334" s="285"/>
      <c r="D334" s="286"/>
      <c r="E334" s="287"/>
      <c r="F334" s="288"/>
      <c r="G334" s="288"/>
      <c r="H334" s="288"/>
      <c r="I334" s="288"/>
      <c r="J334" s="281"/>
      <c r="N334" s="281"/>
    </row>
    <row r="335" spans="3:14" ht="18.75" customHeight="1" x14ac:dyDescent="0.25">
      <c r="C335" s="285"/>
      <c r="D335" s="286"/>
      <c r="E335" s="287"/>
      <c r="F335" s="288"/>
      <c r="G335" s="288"/>
      <c r="H335" s="288"/>
      <c r="I335" s="288"/>
      <c r="J335" s="281"/>
      <c r="N335" s="281"/>
    </row>
    <row r="336" spans="3:14" ht="18.75" customHeight="1" x14ac:dyDescent="0.25">
      <c r="C336" s="285"/>
      <c r="D336" s="286"/>
      <c r="E336" s="291"/>
      <c r="F336" s="288"/>
      <c r="G336" s="288"/>
      <c r="H336" s="288"/>
      <c r="I336" s="288"/>
      <c r="J336" s="281"/>
      <c r="N336" s="281"/>
    </row>
    <row r="337" spans="3:14" ht="18.75" customHeight="1" x14ac:dyDescent="0.25">
      <c r="C337" s="298"/>
      <c r="D337" s="298"/>
      <c r="E337" s="293"/>
      <c r="F337" s="288"/>
      <c r="G337" s="288"/>
      <c r="H337" s="288"/>
      <c r="I337" s="288"/>
      <c r="J337" s="281"/>
      <c r="N337" s="281"/>
    </row>
    <row r="338" spans="3:14" ht="18.75" customHeight="1" x14ac:dyDescent="0.25">
      <c r="C338" s="285"/>
      <c r="D338" s="286"/>
      <c r="E338" s="294"/>
      <c r="F338" s="288"/>
      <c r="G338" s="288"/>
      <c r="H338" s="288"/>
      <c r="I338" s="288"/>
      <c r="J338" s="281"/>
      <c r="N338" s="281"/>
    </row>
    <row r="339" spans="3:14" ht="18.75" customHeight="1" x14ac:dyDescent="0.25">
      <c r="C339" s="285"/>
      <c r="D339" s="286"/>
      <c r="E339" s="287"/>
      <c r="F339" s="288"/>
      <c r="G339" s="288"/>
      <c r="H339" s="288"/>
      <c r="I339" s="288"/>
      <c r="J339" s="280"/>
      <c r="N339" s="280"/>
    </row>
    <row r="340" spans="3:14" ht="18.75" customHeight="1" x14ac:dyDescent="0.25">
      <c r="C340" s="299"/>
      <c r="D340" s="286"/>
      <c r="E340" s="287"/>
      <c r="F340" s="288"/>
      <c r="G340" s="288"/>
      <c r="H340" s="288"/>
      <c r="I340" s="288"/>
      <c r="J340" s="280"/>
      <c r="N340" s="280"/>
    </row>
    <row r="341" spans="3:14" ht="18.75" customHeight="1" x14ac:dyDescent="0.25">
      <c r="C341" s="299"/>
      <c r="D341" s="286"/>
      <c r="E341" s="287"/>
      <c r="F341" s="300"/>
      <c r="G341" s="288"/>
      <c r="H341" s="288"/>
      <c r="I341" s="288"/>
      <c r="J341" s="280"/>
      <c r="N341" s="280"/>
    </row>
    <row r="342" spans="3:14" ht="18.75" customHeight="1" x14ac:dyDescent="0.25">
      <c r="C342" s="299"/>
      <c r="D342" s="286"/>
      <c r="E342" s="287"/>
      <c r="F342" s="288"/>
      <c r="G342" s="288"/>
      <c r="H342" s="288"/>
      <c r="I342" s="288"/>
      <c r="J342" s="280"/>
      <c r="N342" s="280"/>
    </row>
    <row r="343" spans="3:14" ht="18.75" customHeight="1" x14ac:dyDescent="0.25">
      <c r="C343" s="299"/>
      <c r="D343" s="286"/>
      <c r="E343" s="287"/>
      <c r="F343" s="288"/>
      <c r="G343" s="288"/>
      <c r="H343" s="288"/>
      <c r="I343" s="288"/>
      <c r="J343" s="280"/>
      <c r="N343" s="280"/>
    </row>
    <row r="344" spans="3:14" ht="18.75" customHeight="1" x14ac:dyDescent="0.25">
      <c r="C344" s="299"/>
      <c r="D344" s="286"/>
      <c r="E344" s="287"/>
      <c r="F344" s="288"/>
      <c r="G344" s="288"/>
      <c r="H344" s="288"/>
      <c r="I344" s="288"/>
      <c r="J344" s="280"/>
      <c r="N344" s="280"/>
    </row>
    <row r="345" spans="3:14" ht="18.75" customHeight="1" x14ac:dyDescent="0.25">
      <c r="C345" s="299"/>
      <c r="D345" s="286"/>
      <c r="E345" s="287"/>
      <c r="F345" s="288"/>
      <c r="G345" s="288"/>
      <c r="H345" s="288"/>
      <c r="I345" s="288"/>
      <c r="J345" s="280"/>
      <c r="N345" s="280"/>
    </row>
    <row r="346" spans="3:14" ht="18.75" customHeight="1" x14ac:dyDescent="0.25">
      <c r="C346" s="299"/>
      <c r="D346" s="286"/>
      <c r="E346" s="287"/>
      <c r="F346" s="288"/>
      <c r="G346" s="288"/>
      <c r="H346" s="288"/>
      <c r="I346" s="288"/>
      <c r="J346" s="280"/>
      <c r="N346" s="280"/>
    </row>
    <row r="347" spans="3:14" ht="18.75" customHeight="1" x14ac:dyDescent="0.25">
      <c r="C347" s="299"/>
      <c r="D347" s="286"/>
      <c r="E347" s="287"/>
      <c r="F347" s="288"/>
      <c r="G347" s="288"/>
      <c r="H347" s="288"/>
      <c r="I347" s="288"/>
      <c r="J347" s="280"/>
      <c r="N347" s="280"/>
    </row>
    <row r="348" spans="3:14" ht="18.75" customHeight="1" x14ac:dyDescent="0.25">
      <c r="C348" s="299"/>
      <c r="D348" s="286"/>
      <c r="E348" s="287"/>
      <c r="F348" s="288"/>
      <c r="G348" s="288"/>
      <c r="H348" s="288"/>
      <c r="I348" s="288"/>
      <c r="J348" s="280"/>
      <c r="N348" s="280"/>
    </row>
    <row r="349" spans="3:14" ht="18.75" customHeight="1" x14ac:dyDescent="0.25">
      <c r="C349" s="299"/>
      <c r="D349" s="286"/>
      <c r="E349" s="287"/>
      <c r="F349" s="288"/>
      <c r="G349" s="288"/>
      <c r="H349" s="288"/>
      <c r="I349" s="288"/>
      <c r="J349" s="280"/>
      <c r="N349" s="280"/>
    </row>
    <row r="350" spans="3:14" ht="18.75" customHeight="1" x14ac:dyDescent="0.25">
      <c r="C350" s="299"/>
      <c r="D350" s="286"/>
      <c r="E350" s="287"/>
      <c r="F350" s="288"/>
      <c r="G350" s="288"/>
      <c r="H350" s="288"/>
      <c r="I350" s="288"/>
      <c r="J350" s="280"/>
      <c r="N350" s="280"/>
    </row>
    <row r="351" spans="3:14" ht="18.75" customHeight="1" x14ac:dyDescent="0.25">
      <c r="C351" s="299"/>
      <c r="D351" s="286"/>
      <c r="E351" s="287"/>
      <c r="F351" s="288"/>
      <c r="G351" s="288"/>
      <c r="H351" s="288"/>
      <c r="I351" s="288"/>
      <c r="J351" s="280"/>
      <c r="N351" s="280"/>
    </row>
    <row r="352" spans="3:14" ht="18.75" customHeight="1" x14ac:dyDescent="0.25">
      <c r="C352" s="299"/>
      <c r="D352" s="286"/>
      <c r="E352" s="287"/>
      <c r="F352" s="288"/>
      <c r="G352" s="288"/>
      <c r="H352" s="288"/>
      <c r="I352" s="288"/>
      <c r="J352" s="280"/>
      <c r="N352" s="280"/>
    </row>
    <row r="353" spans="3:14" ht="18.75" customHeight="1" x14ac:dyDescent="0.25">
      <c r="C353" s="299"/>
      <c r="D353" s="286"/>
      <c r="E353" s="287"/>
      <c r="F353" s="302"/>
      <c r="G353" s="288"/>
      <c r="H353" s="288"/>
      <c r="I353" s="288"/>
      <c r="J353" s="280"/>
      <c r="N353" s="280"/>
    </row>
    <row r="354" spans="3:14" ht="18.75" customHeight="1" x14ac:dyDescent="0.25">
      <c r="C354" s="299"/>
      <c r="D354" s="286"/>
      <c r="E354" s="287"/>
      <c r="F354" s="303"/>
      <c r="G354" s="288"/>
      <c r="H354" s="288"/>
      <c r="I354" s="288"/>
      <c r="J354" s="280"/>
      <c r="N354" s="280"/>
    </row>
    <row r="355" spans="3:14" ht="18.75" customHeight="1" x14ac:dyDescent="0.25">
      <c r="C355" s="299"/>
      <c r="D355" s="286"/>
      <c r="E355" s="287"/>
      <c r="F355" s="303"/>
      <c r="G355" s="288"/>
      <c r="H355" s="288"/>
      <c r="I355" s="288"/>
      <c r="J355" s="280"/>
      <c r="N355" s="280"/>
    </row>
    <row r="356" spans="3:14" ht="18.75" customHeight="1" x14ac:dyDescent="0.25">
      <c r="C356" s="299"/>
      <c r="D356" s="286"/>
      <c r="E356" s="287"/>
      <c r="F356" s="303"/>
      <c r="G356" s="288"/>
      <c r="H356" s="288"/>
      <c r="I356" s="288"/>
      <c r="J356" s="280"/>
      <c r="N356" s="280"/>
    </row>
    <row r="357" spans="3:14" ht="18.75" customHeight="1" x14ac:dyDescent="0.25">
      <c r="C357" s="299"/>
      <c r="D357" s="286"/>
      <c r="E357" s="287"/>
      <c r="F357" s="303"/>
      <c r="G357" s="288"/>
      <c r="H357" s="288"/>
      <c r="I357" s="288"/>
      <c r="J357" s="280"/>
      <c r="N357" s="280"/>
    </row>
    <row r="358" spans="3:14" ht="18.75" customHeight="1" x14ac:dyDescent="0.25">
      <c r="C358" s="299"/>
      <c r="D358" s="286"/>
      <c r="E358" s="287"/>
      <c r="F358" s="288"/>
      <c r="G358" s="288"/>
      <c r="H358" s="288"/>
      <c r="I358" s="288"/>
      <c r="J358" s="280"/>
      <c r="N358" s="280"/>
    </row>
    <row r="359" spans="3:14" ht="18.75" customHeight="1" x14ac:dyDescent="0.25">
      <c r="C359" s="299"/>
      <c r="D359" s="286"/>
      <c r="E359" s="287"/>
      <c r="F359" s="288"/>
      <c r="G359" s="288"/>
      <c r="H359" s="288"/>
      <c r="I359" s="288"/>
      <c r="J359" s="280"/>
      <c r="N359" s="280"/>
    </row>
    <row r="360" spans="3:14" ht="18.75" customHeight="1" x14ac:dyDescent="0.25">
      <c r="C360" s="299"/>
      <c r="D360" s="286"/>
      <c r="E360" s="287"/>
      <c r="F360" s="288"/>
      <c r="G360" s="288"/>
      <c r="H360" s="288"/>
      <c r="I360" s="288"/>
      <c r="J360" s="280"/>
      <c r="N360" s="280"/>
    </row>
    <row r="361" spans="3:14" ht="18.75" customHeight="1" x14ac:dyDescent="0.25">
      <c r="C361" s="299"/>
      <c r="D361" s="286"/>
      <c r="E361" s="287"/>
      <c r="F361" s="288"/>
      <c r="G361" s="288"/>
      <c r="H361" s="288"/>
      <c r="I361" s="288"/>
      <c r="J361" s="280"/>
      <c r="N361" s="280"/>
    </row>
    <row r="362" spans="3:14" ht="18.75" customHeight="1" x14ac:dyDescent="0.25">
      <c r="C362" s="299"/>
      <c r="D362" s="286"/>
      <c r="E362" s="287"/>
      <c r="F362" s="288"/>
      <c r="G362" s="288"/>
      <c r="H362" s="288"/>
      <c r="I362" s="288"/>
      <c r="J362" s="280"/>
      <c r="N362" s="280"/>
    </row>
    <row r="363" spans="3:14" ht="18.75" customHeight="1" x14ac:dyDescent="0.25">
      <c r="C363" s="299"/>
      <c r="D363" s="286"/>
      <c r="E363" s="287"/>
      <c r="F363" s="288"/>
      <c r="G363" s="288"/>
      <c r="H363" s="288"/>
      <c r="I363" s="288"/>
      <c r="J363" s="280"/>
      <c r="N363" s="280"/>
    </row>
    <row r="364" spans="3:14" ht="18.75" customHeight="1" x14ac:dyDescent="0.25">
      <c r="C364" s="299"/>
      <c r="D364" s="286"/>
      <c r="E364" s="287"/>
      <c r="F364" s="288"/>
      <c r="G364" s="288"/>
      <c r="H364" s="288"/>
      <c r="I364" s="288"/>
      <c r="J364" s="280"/>
      <c r="N364" s="280"/>
    </row>
    <row r="365" spans="3:14" ht="18.75" customHeight="1" x14ac:dyDescent="0.25">
      <c r="C365" s="299"/>
      <c r="D365" s="286"/>
      <c r="E365" s="287"/>
      <c r="F365" s="288"/>
      <c r="G365" s="288"/>
      <c r="H365" s="288"/>
      <c r="I365" s="288"/>
      <c r="J365" s="280"/>
      <c r="N365" s="280"/>
    </row>
    <row r="366" spans="3:14" ht="18.75" customHeight="1" x14ac:dyDescent="0.25">
      <c r="C366" s="299"/>
      <c r="D366" s="286"/>
      <c r="E366" s="287"/>
      <c r="F366" s="288"/>
      <c r="G366" s="288"/>
      <c r="H366" s="288"/>
      <c r="I366" s="288"/>
      <c r="J366" s="280"/>
      <c r="N366" s="280"/>
    </row>
    <row r="367" spans="3:14" ht="18.75" customHeight="1" x14ac:dyDescent="0.25">
      <c r="C367" s="299"/>
      <c r="D367" s="286"/>
      <c r="E367" s="287"/>
      <c r="F367" s="288"/>
      <c r="G367" s="288"/>
      <c r="H367" s="288"/>
      <c r="I367" s="288"/>
      <c r="J367" s="280"/>
      <c r="N367" s="280"/>
    </row>
    <row r="368" spans="3:14" ht="18.75" customHeight="1" x14ac:dyDescent="0.25">
      <c r="C368" s="299"/>
      <c r="D368" s="286"/>
      <c r="E368" s="287"/>
      <c r="F368" s="288"/>
      <c r="G368" s="288"/>
      <c r="H368" s="288"/>
      <c r="I368" s="288"/>
      <c r="J368" s="280"/>
      <c r="N368" s="280"/>
    </row>
    <row r="369" spans="3:14" ht="18.75" customHeight="1" x14ac:dyDescent="0.25">
      <c r="C369" s="299"/>
      <c r="D369" s="286"/>
      <c r="E369" s="287"/>
      <c r="F369" s="288"/>
      <c r="G369" s="288"/>
      <c r="H369" s="288"/>
      <c r="I369" s="288"/>
      <c r="J369" s="280"/>
      <c r="N369" s="280"/>
    </row>
    <row r="370" spans="3:14" ht="18.75" customHeight="1" x14ac:dyDescent="0.25">
      <c r="C370" s="299"/>
      <c r="D370" s="286"/>
      <c r="E370" s="287"/>
      <c r="F370" s="288"/>
      <c r="G370" s="288"/>
      <c r="H370" s="288"/>
      <c r="I370" s="288"/>
      <c r="J370" s="280"/>
      <c r="N370" s="280"/>
    </row>
    <row r="371" spans="3:14" ht="18.75" customHeight="1" x14ac:dyDescent="0.25">
      <c r="C371" s="299"/>
      <c r="D371" s="286"/>
      <c r="E371" s="287"/>
      <c r="F371" s="288"/>
      <c r="G371" s="288"/>
      <c r="H371" s="288"/>
      <c r="I371" s="288"/>
      <c r="J371" s="280"/>
      <c r="N371" s="280"/>
    </row>
    <row r="372" spans="3:14" ht="18.75" customHeight="1" x14ac:dyDescent="0.25">
      <c r="C372" s="299"/>
      <c r="D372" s="286"/>
      <c r="E372" s="287"/>
      <c r="F372" s="288"/>
      <c r="G372" s="288"/>
      <c r="H372" s="288"/>
      <c r="I372" s="288"/>
      <c r="J372" s="280"/>
      <c r="N372" s="280"/>
    </row>
    <row r="373" spans="3:14" ht="18.75" customHeight="1" x14ac:dyDescent="0.25">
      <c r="C373" s="299"/>
      <c r="D373" s="286"/>
      <c r="E373" s="287"/>
      <c r="F373" s="290"/>
      <c r="G373" s="288"/>
      <c r="H373" s="288"/>
      <c r="I373" s="288"/>
      <c r="J373" s="280"/>
      <c r="N373" s="280"/>
    </row>
    <row r="374" spans="3:14" ht="18.75" customHeight="1" x14ac:dyDescent="0.25">
      <c r="C374" s="285"/>
      <c r="D374" s="286"/>
      <c r="E374" s="287"/>
      <c r="F374" s="288"/>
      <c r="G374" s="288"/>
      <c r="H374" s="288"/>
      <c r="I374" s="288"/>
      <c r="J374" s="281"/>
      <c r="N374" s="281"/>
    </row>
    <row r="375" spans="3:14" ht="18.75" customHeight="1" x14ac:dyDescent="0.25">
      <c r="C375" s="285"/>
      <c r="D375" s="286"/>
      <c r="E375" s="287"/>
      <c r="F375" s="288"/>
      <c r="G375" s="288"/>
      <c r="H375" s="288"/>
      <c r="I375" s="288"/>
      <c r="J375" s="281"/>
      <c r="N375" s="281"/>
    </row>
    <row r="376" spans="3:14" ht="18.75" customHeight="1" x14ac:dyDescent="0.25">
      <c r="C376" s="285"/>
      <c r="D376" s="286"/>
      <c r="E376" s="287"/>
      <c r="F376" s="288"/>
      <c r="G376" s="288"/>
      <c r="H376" s="288"/>
      <c r="I376" s="288"/>
      <c r="J376" s="281"/>
      <c r="N376" s="281"/>
    </row>
    <row r="377" spans="3:14" ht="18.75" customHeight="1" x14ac:dyDescent="0.25">
      <c r="C377" s="285"/>
      <c r="D377" s="286"/>
      <c r="E377" s="287"/>
      <c r="F377" s="288"/>
      <c r="G377" s="288"/>
      <c r="H377" s="288"/>
      <c r="I377" s="288"/>
      <c r="J377" s="281"/>
      <c r="N377" s="281"/>
    </row>
    <row r="378" spans="3:14" ht="18.75" customHeight="1" x14ac:dyDescent="0.25">
      <c r="C378" s="285"/>
      <c r="D378" s="286"/>
      <c r="E378" s="287"/>
      <c r="F378" s="288"/>
      <c r="G378" s="288"/>
      <c r="H378" s="288"/>
      <c r="I378" s="288"/>
      <c r="J378" s="281"/>
      <c r="N378" s="281"/>
    </row>
    <row r="379" spans="3:14" ht="18.75" customHeight="1" x14ac:dyDescent="0.25">
      <c r="C379" s="285"/>
      <c r="D379" s="286"/>
      <c r="E379" s="287"/>
      <c r="F379" s="288"/>
      <c r="G379" s="288"/>
      <c r="H379" s="288"/>
      <c r="I379" s="288"/>
      <c r="J379" s="281"/>
      <c r="N379" s="281"/>
    </row>
    <row r="380" spans="3:14" ht="18.75" customHeight="1" x14ac:dyDescent="0.25">
      <c r="C380" s="285"/>
      <c r="D380" s="286"/>
      <c r="E380" s="287"/>
      <c r="F380" s="288"/>
      <c r="G380" s="288"/>
      <c r="H380" s="288"/>
      <c r="I380" s="288"/>
      <c r="J380" s="281"/>
      <c r="N380" s="281"/>
    </row>
    <row r="381" spans="3:14" ht="18.75" customHeight="1" x14ac:dyDescent="0.25">
      <c r="C381" s="285"/>
      <c r="D381" s="286"/>
      <c r="E381" s="287"/>
      <c r="F381" s="288"/>
      <c r="G381" s="288"/>
      <c r="H381" s="288"/>
      <c r="I381" s="288"/>
      <c r="J381" s="281"/>
      <c r="N381" s="281"/>
    </row>
    <row r="382" spans="3:14" ht="18.75" customHeight="1" x14ac:dyDescent="0.25">
      <c r="C382" s="285"/>
      <c r="D382" s="286"/>
      <c r="E382" s="287"/>
      <c r="F382" s="288"/>
      <c r="G382" s="288"/>
      <c r="H382" s="288"/>
      <c r="I382" s="288"/>
      <c r="J382" s="281"/>
      <c r="N382" s="281"/>
    </row>
    <row r="383" spans="3:14" ht="18.75" customHeight="1" x14ac:dyDescent="0.25">
      <c r="C383" s="285"/>
      <c r="D383" s="286"/>
      <c r="E383" s="287"/>
      <c r="F383" s="288"/>
      <c r="G383" s="288"/>
      <c r="H383" s="288"/>
      <c r="I383" s="288"/>
      <c r="J383" s="281"/>
      <c r="N383" s="281"/>
    </row>
    <row r="384" spans="3:14" ht="18.75" customHeight="1" x14ac:dyDescent="0.25">
      <c r="C384" s="285"/>
      <c r="D384" s="286"/>
      <c r="E384" s="287"/>
      <c r="F384" s="288"/>
      <c r="G384" s="288"/>
      <c r="H384" s="288"/>
      <c r="I384" s="288"/>
      <c r="J384" s="281"/>
      <c r="N384" s="281"/>
    </row>
    <row r="385" spans="3:14" ht="18.75" customHeight="1" x14ac:dyDescent="0.25">
      <c r="C385" s="285"/>
      <c r="D385" s="286"/>
      <c r="E385" s="287"/>
      <c r="F385" s="288"/>
      <c r="G385" s="288"/>
      <c r="H385" s="288"/>
      <c r="I385" s="288"/>
      <c r="J385" s="281"/>
      <c r="N385" s="281"/>
    </row>
    <row r="386" spans="3:14" ht="18.75" customHeight="1" x14ac:dyDescent="0.25">
      <c r="C386" s="285"/>
      <c r="D386" s="286"/>
      <c r="E386" s="287"/>
      <c r="F386" s="288"/>
      <c r="G386" s="288"/>
      <c r="H386" s="288"/>
      <c r="I386" s="288"/>
      <c r="J386" s="281"/>
      <c r="N386" s="281"/>
    </row>
    <row r="387" spans="3:14" ht="18.75" customHeight="1" x14ac:dyDescent="0.25">
      <c r="C387" s="285"/>
      <c r="D387" s="286"/>
      <c r="E387" s="287"/>
      <c r="F387" s="288"/>
      <c r="G387" s="288"/>
      <c r="H387" s="288"/>
      <c r="I387" s="288"/>
      <c r="J387" s="281"/>
      <c r="N387" s="281"/>
    </row>
    <row r="388" spans="3:14" ht="18.75" customHeight="1" x14ac:dyDescent="0.25">
      <c r="C388" s="285"/>
      <c r="D388" s="286"/>
      <c r="E388" s="287"/>
      <c r="F388" s="288"/>
      <c r="G388" s="288"/>
      <c r="H388" s="288"/>
      <c r="I388" s="288"/>
      <c r="J388" s="281"/>
      <c r="N388" s="281"/>
    </row>
    <row r="389" spans="3:14" ht="18.75" customHeight="1" x14ac:dyDescent="0.25">
      <c r="C389" s="285"/>
      <c r="D389" s="286"/>
      <c r="E389" s="287"/>
      <c r="F389" s="288"/>
      <c r="G389" s="288"/>
      <c r="H389" s="288"/>
      <c r="I389" s="288"/>
      <c r="J389" s="281"/>
      <c r="N389" s="281"/>
    </row>
    <row r="390" spans="3:14" ht="18.75" customHeight="1" x14ac:dyDescent="0.25">
      <c r="C390" s="285"/>
      <c r="D390" s="286"/>
      <c r="E390" s="287"/>
      <c r="F390" s="288"/>
      <c r="G390" s="288"/>
      <c r="H390" s="288"/>
      <c r="I390" s="288"/>
      <c r="J390" s="281"/>
      <c r="N390" s="281"/>
    </row>
    <row r="391" spans="3:14" ht="18.75" customHeight="1" x14ac:dyDescent="0.25">
      <c r="C391" s="285"/>
      <c r="D391" s="286"/>
      <c r="E391" s="287"/>
      <c r="F391" s="288"/>
      <c r="G391" s="288"/>
      <c r="H391" s="288"/>
      <c r="I391" s="288"/>
      <c r="J391" s="281"/>
      <c r="N391" s="281"/>
    </row>
    <row r="392" spans="3:14" ht="18.75" customHeight="1" x14ac:dyDescent="0.25">
      <c r="C392" s="285"/>
      <c r="D392" s="286"/>
      <c r="E392" s="287"/>
      <c r="F392" s="288"/>
      <c r="G392" s="288"/>
      <c r="H392" s="288"/>
      <c r="I392" s="288"/>
      <c r="J392" s="281"/>
      <c r="N392" s="281"/>
    </row>
    <row r="393" spans="3:14" ht="18.75" customHeight="1" x14ac:dyDescent="0.25">
      <c r="C393" s="285"/>
      <c r="D393" s="286"/>
      <c r="E393" s="287"/>
      <c r="F393" s="288"/>
      <c r="G393" s="288"/>
      <c r="H393" s="288"/>
      <c r="I393" s="288"/>
      <c r="J393" s="281"/>
      <c r="N393" s="281"/>
    </row>
    <row r="394" spans="3:14" ht="18.75" customHeight="1" x14ac:dyDescent="0.25">
      <c r="C394" s="285"/>
      <c r="D394" s="286"/>
      <c r="E394" s="287"/>
      <c r="F394" s="288"/>
      <c r="G394" s="288"/>
      <c r="H394" s="288"/>
      <c r="I394" s="288"/>
      <c r="J394" s="281"/>
      <c r="N394" s="281"/>
    </row>
    <row r="395" spans="3:14" ht="18.75" customHeight="1" x14ac:dyDescent="0.25">
      <c r="C395" s="285"/>
      <c r="D395" s="286"/>
      <c r="E395" s="287"/>
      <c r="F395" s="288"/>
      <c r="G395" s="288"/>
      <c r="H395" s="288"/>
      <c r="I395" s="288"/>
      <c r="J395" s="280"/>
      <c r="N395" s="280"/>
    </row>
    <row r="396" spans="3:14" ht="18.75" customHeight="1" x14ac:dyDescent="0.25">
      <c r="C396" s="285"/>
      <c r="D396" s="286"/>
      <c r="E396" s="287"/>
      <c r="F396" s="288"/>
      <c r="G396" s="288"/>
      <c r="H396" s="288"/>
      <c r="I396" s="288"/>
      <c r="J396" s="280"/>
      <c r="N396" s="280"/>
    </row>
    <row r="397" spans="3:14" ht="18.75" customHeight="1" x14ac:dyDescent="0.25">
      <c r="C397" s="285"/>
      <c r="D397" s="286"/>
      <c r="E397" s="287"/>
      <c r="F397" s="288"/>
      <c r="G397" s="288"/>
      <c r="H397" s="288"/>
      <c r="I397" s="288"/>
      <c r="J397" s="280"/>
      <c r="N397" s="280"/>
    </row>
    <row r="398" spans="3:14" ht="18.75" customHeight="1" x14ac:dyDescent="0.25">
      <c r="C398" s="285"/>
      <c r="D398" s="286"/>
      <c r="E398" s="291"/>
      <c r="F398" s="288"/>
      <c r="G398" s="288"/>
      <c r="H398" s="288"/>
      <c r="I398" s="288"/>
      <c r="J398" s="280"/>
      <c r="N398" s="280"/>
    </row>
    <row r="399" spans="3:14" ht="18.75" customHeight="1" x14ac:dyDescent="0.25">
      <c r="C399" s="298"/>
      <c r="D399" s="298"/>
      <c r="E399" s="293"/>
      <c r="F399" s="288"/>
      <c r="G399" s="288"/>
      <c r="H399" s="288"/>
      <c r="I399" s="288"/>
      <c r="J399" s="280"/>
      <c r="N399" s="280"/>
    </row>
    <row r="400" spans="3:14" ht="18.75" customHeight="1" x14ac:dyDescent="0.25">
      <c r="C400" s="285"/>
      <c r="D400" s="286"/>
      <c r="E400" s="287"/>
      <c r="F400" s="288"/>
      <c r="G400" s="288"/>
      <c r="H400" s="288"/>
      <c r="I400" s="288"/>
      <c r="J400" s="280"/>
      <c r="N400" s="280"/>
    </row>
    <row r="401" spans="3:14" ht="18.75" customHeight="1" x14ac:dyDescent="0.25">
      <c r="C401" s="295"/>
      <c r="D401" s="292"/>
      <c r="E401" s="289"/>
      <c r="F401" s="288"/>
      <c r="G401" s="288"/>
      <c r="H401" s="288"/>
      <c r="I401" s="288"/>
      <c r="J401" s="280"/>
      <c r="N401" s="280"/>
    </row>
    <row r="402" spans="3:14" ht="18.75" customHeight="1" x14ac:dyDescent="0.25">
      <c r="C402" s="285"/>
      <c r="D402" s="296"/>
      <c r="E402" s="297"/>
      <c r="F402" s="289"/>
      <c r="G402" s="288"/>
      <c r="H402" s="288"/>
      <c r="I402" s="288"/>
      <c r="J402" s="280"/>
      <c r="N402" s="280"/>
    </row>
    <row r="403" spans="3:14" ht="18.75" customHeight="1" x14ac:dyDescent="0.25">
      <c r="C403" s="295"/>
      <c r="D403" s="288"/>
      <c r="E403" s="289"/>
      <c r="F403" s="288"/>
      <c r="G403" s="288"/>
      <c r="H403" s="288"/>
      <c r="I403" s="288"/>
      <c r="J403" s="280"/>
      <c r="N403" s="280"/>
    </row>
    <row r="404" spans="3:14" ht="18.75" customHeight="1" x14ac:dyDescent="0.25">
      <c r="C404" s="295"/>
      <c r="D404" s="288"/>
      <c r="E404" s="289"/>
      <c r="F404" s="288"/>
      <c r="G404" s="288"/>
      <c r="H404" s="288"/>
      <c r="I404" s="288"/>
      <c r="J404" s="280"/>
      <c r="N404" s="280"/>
    </row>
    <row r="405" spans="3:14" ht="18.75" customHeight="1" x14ac:dyDescent="0.25">
      <c r="C405" s="295"/>
      <c r="D405" s="288"/>
      <c r="E405" s="289"/>
      <c r="F405" s="288"/>
      <c r="G405" s="288"/>
      <c r="H405" s="288"/>
      <c r="I405" s="288"/>
      <c r="J405" s="280"/>
      <c r="N405" s="280"/>
    </row>
    <row r="406" spans="3:14" ht="18.75" customHeight="1" x14ac:dyDescent="0.25">
      <c r="C406" s="295"/>
      <c r="D406" s="288"/>
      <c r="E406" s="289"/>
      <c r="F406" s="288"/>
      <c r="G406" s="288"/>
      <c r="H406" s="288"/>
      <c r="I406" s="288"/>
      <c r="J406" s="280"/>
      <c r="N406" s="280"/>
    </row>
    <row r="407" spans="3:14" ht="18.75" customHeight="1" x14ac:dyDescent="0.25">
      <c r="C407" s="295"/>
      <c r="D407" s="288"/>
      <c r="E407" s="289"/>
      <c r="F407" s="288"/>
      <c r="G407" s="288"/>
      <c r="H407" s="288"/>
      <c r="I407" s="288"/>
      <c r="J407" s="280"/>
      <c r="N407" s="280"/>
    </row>
    <row r="408" spans="3:14" ht="18.75" customHeight="1" x14ac:dyDescent="0.25">
      <c r="C408" s="295"/>
      <c r="D408" s="288"/>
      <c r="E408" s="289"/>
      <c r="F408" s="288"/>
      <c r="G408" s="288"/>
      <c r="H408" s="288"/>
      <c r="I408" s="288"/>
      <c r="J408" s="280"/>
      <c r="N408" s="280"/>
    </row>
    <row r="409" spans="3:14" ht="18.75" customHeight="1" x14ac:dyDescent="0.25">
      <c r="C409" s="284"/>
      <c r="D409" s="280"/>
      <c r="E409" s="281"/>
      <c r="F409" s="280"/>
      <c r="G409" s="280"/>
      <c r="H409" s="280"/>
      <c r="I409" s="280"/>
      <c r="J409" s="280"/>
      <c r="N409" s="280"/>
    </row>
    <row r="410" spans="3:14" ht="18.75" customHeight="1" x14ac:dyDescent="0.25">
      <c r="C410" s="284"/>
      <c r="D410" s="280"/>
      <c r="E410" s="281"/>
      <c r="F410" s="280"/>
      <c r="G410" s="280"/>
      <c r="H410" s="280"/>
      <c r="I410" s="280"/>
      <c r="J410" s="280"/>
      <c r="N410" s="280"/>
    </row>
    <row r="411" spans="3:14" ht="18.75" customHeight="1" x14ac:dyDescent="0.25">
      <c r="C411" s="284"/>
      <c r="D411" s="280"/>
      <c r="E411" s="281"/>
      <c r="F411" s="280"/>
      <c r="G411" s="280"/>
      <c r="H411" s="280"/>
      <c r="I411" s="280"/>
      <c r="J411" s="280"/>
      <c r="N411" s="280"/>
    </row>
    <row r="412" spans="3:14" ht="18.75" customHeight="1" x14ac:dyDescent="0.25">
      <c r="C412" s="284"/>
      <c r="D412" s="280"/>
      <c r="E412" s="281"/>
      <c r="F412" s="280"/>
      <c r="G412" s="280"/>
      <c r="H412" s="280"/>
      <c r="I412" s="280"/>
      <c r="J412" s="280"/>
      <c r="N412" s="280"/>
    </row>
    <row r="413" spans="3:14" ht="18.75" customHeight="1" x14ac:dyDescent="0.25">
      <c r="C413" s="284"/>
      <c r="D413" s="280"/>
      <c r="E413" s="281"/>
      <c r="F413" s="280"/>
      <c r="G413" s="280"/>
      <c r="H413" s="280"/>
      <c r="I413" s="280"/>
      <c r="J413" s="280"/>
      <c r="N413" s="280"/>
    </row>
    <row r="414" spans="3:14" ht="18.75" customHeight="1" x14ac:dyDescent="0.25">
      <c r="C414" s="284"/>
      <c r="D414" s="280"/>
      <c r="E414" s="281"/>
      <c r="F414" s="280"/>
      <c r="G414" s="280"/>
      <c r="H414" s="280"/>
      <c r="I414" s="280"/>
      <c r="J414" s="280"/>
      <c r="N414" s="280"/>
    </row>
    <row r="415" spans="3:14" ht="18.75" customHeight="1" x14ac:dyDescent="0.25">
      <c r="C415" s="284"/>
      <c r="D415" s="280"/>
      <c r="E415" s="281"/>
      <c r="F415" s="280"/>
      <c r="G415" s="280"/>
      <c r="H415" s="280"/>
      <c r="I415" s="280"/>
      <c r="J415" s="280"/>
      <c r="N415" s="280"/>
    </row>
    <row r="416" spans="3:14" ht="18.75" customHeight="1" x14ac:dyDescent="0.25">
      <c r="C416" s="284"/>
      <c r="D416" s="280"/>
      <c r="E416" s="281"/>
      <c r="F416" s="280"/>
      <c r="G416" s="280"/>
      <c r="H416" s="280"/>
      <c r="I416" s="280"/>
      <c r="J416" s="280"/>
      <c r="N416" s="280"/>
    </row>
    <row r="417" spans="3:14" ht="18.75" customHeight="1" x14ac:dyDescent="0.25">
      <c r="C417" s="280"/>
      <c r="D417" s="280"/>
      <c r="E417" s="281"/>
      <c r="F417" s="280"/>
      <c r="G417" s="280"/>
      <c r="H417" s="280"/>
      <c r="I417" s="280"/>
      <c r="J417" s="280"/>
      <c r="N417" s="280"/>
    </row>
    <row r="418" spans="3:14" ht="18.75" customHeight="1" x14ac:dyDescent="0.25">
      <c r="C418" s="280"/>
      <c r="D418" s="280"/>
      <c r="E418" s="281"/>
      <c r="F418" s="280"/>
      <c r="G418" s="280"/>
      <c r="H418" s="280"/>
      <c r="I418" s="280"/>
      <c r="J418" s="280"/>
      <c r="N418" s="280"/>
    </row>
    <row r="419" spans="3:14" ht="18.75" customHeight="1" x14ac:dyDescent="0.25">
      <c r="C419" s="280"/>
      <c r="D419" s="280"/>
      <c r="E419" s="281"/>
      <c r="F419" s="280"/>
      <c r="G419" s="280"/>
      <c r="H419" s="280"/>
      <c r="I419" s="280"/>
      <c r="J419" s="280"/>
      <c r="N419" s="280"/>
    </row>
    <row r="420" spans="3:14" ht="18.75" customHeight="1" x14ac:dyDescent="0.25">
      <c r="C420" s="280"/>
      <c r="D420" s="280"/>
      <c r="E420" s="281"/>
      <c r="F420" s="280"/>
      <c r="G420" s="280"/>
      <c r="H420" s="280"/>
      <c r="I420" s="280"/>
      <c r="J420" s="280"/>
      <c r="N420" s="280"/>
    </row>
    <row r="421" spans="3:14" ht="18.75" customHeight="1" x14ac:dyDescent="0.25">
      <c r="C421" s="280"/>
      <c r="D421" s="280"/>
      <c r="E421" s="281"/>
      <c r="F421" s="280"/>
      <c r="G421" s="280"/>
      <c r="H421" s="280"/>
      <c r="I421" s="280"/>
      <c r="J421" s="280"/>
      <c r="N421" s="280"/>
    </row>
    <row r="422" spans="3:14" ht="18.75" customHeight="1" x14ac:dyDescent="0.25">
      <c r="C422" s="280"/>
      <c r="D422" s="280"/>
      <c r="E422" s="281"/>
      <c r="F422" s="280"/>
      <c r="G422" s="280"/>
      <c r="H422" s="280"/>
      <c r="I422" s="280"/>
      <c r="J422" s="280"/>
      <c r="N422" s="280"/>
    </row>
    <row r="423" spans="3:14" ht="18.75" customHeight="1" x14ac:dyDescent="0.25">
      <c r="C423" s="280"/>
      <c r="D423" s="280"/>
      <c r="E423" s="281"/>
      <c r="F423" s="280"/>
      <c r="G423" s="280"/>
      <c r="H423" s="280"/>
      <c r="I423" s="280"/>
      <c r="J423" s="280"/>
      <c r="N423" s="280"/>
    </row>
    <row r="424" spans="3:14" ht="18.75" customHeight="1" x14ac:dyDescent="0.25">
      <c r="C424" s="280"/>
      <c r="D424" s="280"/>
      <c r="E424" s="281"/>
      <c r="F424" s="280"/>
      <c r="G424" s="280"/>
      <c r="H424" s="280"/>
      <c r="I424" s="280"/>
      <c r="J424" s="280"/>
      <c r="N424" s="280"/>
    </row>
    <row r="425" spans="3:14" ht="18.75" customHeight="1" x14ac:dyDescent="0.25">
      <c r="C425" s="280"/>
      <c r="D425" s="280"/>
      <c r="E425" s="281"/>
      <c r="F425" s="280"/>
      <c r="G425" s="280"/>
      <c r="H425" s="280"/>
      <c r="I425" s="280"/>
      <c r="J425" s="280"/>
      <c r="N425" s="280"/>
    </row>
    <row r="426" spans="3:14" ht="18.75" customHeight="1" x14ac:dyDescent="0.25">
      <c r="C426" s="280"/>
      <c r="D426" s="280"/>
      <c r="E426" s="281"/>
      <c r="F426" s="280"/>
      <c r="G426" s="280"/>
      <c r="H426" s="280"/>
      <c r="I426" s="280"/>
      <c r="J426" s="280"/>
      <c r="N426" s="280"/>
    </row>
    <row r="427" spans="3:14" ht="18.75" customHeight="1" x14ac:dyDescent="0.25">
      <c r="C427" s="280"/>
      <c r="D427" s="280"/>
      <c r="E427" s="281"/>
      <c r="F427" s="280"/>
      <c r="G427" s="280"/>
      <c r="H427" s="280"/>
      <c r="I427" s="280"/>
      <c r="J427" s="280"/>
      <c r="N427" s="280"/>
    </row>
    <row r="428" spans="3:14" ht="18.75" customHeight="1" x14ac:dyDescent="0.25">
      <c r="C428" s="280"/>
      <c r="D428" s="280"/>
      <c r="E428" s="281"/>
      <c r="F428" s="280"/>
      <c r="G428" s="280"/>
      <c r="H428" s="280"/>
      <c r="I428" s="280"/>
      <c r="J428" s="280"/>
      <c r="N428" s="280"/>
    </row>
    <row r="429" spans="3:14" ht="18.75" customHeight="1" x14ac:dyDescent="0.25">
      <c r="C429" s="280"/>
      <c r="D429" s="280"/>
      <c r="E429" s="281"/>
      <c r="F429" s="280"/>
      <c r="G429" s="280"/>
      <c r="H429" s="280"/>
      <c r="I429" s="280"/>
      <c r="J429" s="280"/>
      <c r="N429" s="280"/>
    </row>
    <row r="430" spans="3:14" ht="18.75" customHeight="1" x14ac:dyDescent="0.25">
      <c r="C430" s="280"/>
      <c r="D430" s="280"/>
      <c r="E430" s="281"/>
      <c r="F430" s="280"/>
      <c r="G430" s="280"/>
      <c r="H430" s="280"/>
      <c r="I430" s="280"/>
      <c r="J430" s="280"/>
      <c r="N430" s="280"/>
    </row>
    <row r="431" spans="3:14" ht="18.75" customHeight="1" x14ac:dyDescent="0.25">
      <c r="C431" s="280"/>
      <c r="D431" s="280"/>
      <c r="E431" s="281"/>
      <c r="F431" s="280"/>
      <c r="G431" s="280"/>
      <c r="H431" s="280"/>
      <c r="I431" s="280"/>
      <c r="J431" s="280"/>
      <c r="N431" s="280"/>
    </row>
    <row r="432" spans="3:14" ht="18.75" customHeight="1" x14ac:dyDescent="0.25">
      <c r="C432" s="280"/>
      <c r="D432" s="280"/>
      <c r="E432" s="281"/>
      <c r="F432" s="280"/>
      <c r="G432" s="280"/>
      <c r="H432" s="280"/>
      <c r="I432" s="280"/>
      <c r="J432" s="280"/>
      <c r="N432" s="280"/>
    </row>
    <row r="433" spans="3:14" ht="18.75" customHeight="1" x14ac:dyDescent="0.25">
      <c r="C433" s="280"/>
      <c r="D433" s="280"/>
      <c r="E433" s="281"/>
      <c r="F433" s="280"/>
      <c r="G433" s="280"/>
      <c r="H433" s="280"/>
      <c r="I433" s="280"/>
      <c r="J433" s="280"/>
      <c r="N433" s="280"/>
    </row>
    <row r="434" spans="3:14" ht="18.75" customHeight="1" x14ac:dyDescent="0.25">
      <c r="C434" s="280"/>
      <c r="D434" s="280"/>
      <c r="E434" s="281"/>
      <c r="F434" s="280"/>
      <c r="G434" s="280"/>
      <c r="H434" s="280"/>
      <c r="I434" s="280"/>
      <c r="J434" s="280"/>
      <c r="N434" s="280"/>
    </row>
    <row r="435" spans="3:14" ht="18.75" customHeight="1" x14ac:dyDescent="0.25">
      <c r="C435" s="280"/>
      <c r="D435" s="280"/>
      <c r="E435" s="281"/>
      <c r="F435" s="280"/>
      <c r="G435" s="280"/>
      <c r="H435" s="280"/>
      <c r="I435" s="280"/>
      <c r="J435" s="280"/>
      <c r="N435" s="280"/>
    </row>
    <row r="436" spans="3:14" ht="18.75" customHeight="1" x14ac:dyDescent="0.25">
      <c r="C436" s="280"/>
      <c r="D436" s="280"/>
      <c r="E436" s="281"/>
      <c r="F436" s="280"/>
      <c r="G436" s="280"/>
      <c r="H436" s="280"/>
      <c r="I436" s="280"/>
      <c r="J436" s="280"/>
      <c r="N436" s="280"/>
    </row>
    <row r="437" spans="3:14" ht="18.75" customHeight="1" x14ac:dyDescent="0.25">
      <c r="C437" s="280"/>
      <c r="D437" s="280"/>
      <c r="E437" s="281"/>
      <c r="F437" s="280"/>
      <c r="G437" s="280"/>
      <c r="H437" s="280"/>
      <c r="I437" s="280"/>
      <c r="J437" s="280"/>
      <c r="N437" s="280"/>
    </row>
    <row r="438" spans="3:14" ht="18.75" customHeight="1" x14ac:dyDescent="0.25">
      <c r="C438" s="280"/>
      <c r="D438" s="280"/>
      <c r="E438" s="281"/>
      <c r="F438" s="280"/>
      <c r="G438" s="280"/>
      <c r="H438" s="280"/>
      <c r="I438" s="280"/>
      <c r="J438" s="280"/>
      <c r="N438" s="280"/>
    </row>
    <row r="439" spans="3:14" ht="18.75" customHeight="1" x14ac:dyDescent="0.25">
      <c r="C439" s="280"/>
      <c r="D439" s="280"/>
      <c r="E439" s="281"/>
      <c r="F439" s="280"/>
      <c r="G439" s="280"/>
      <c r="H439" s="280"/>
      <c r="I439" s="280"/>
      <c r="J439" s="280"/>
      <c r="N439" s="280"/>
    </row>
    <row r="440" spans="3:14" ht="18.75" customHeight="1" x14ac:dyDescent="0.25">
      <c r="C440" s="280"/>
      <c r="D440" s="280"/>
      <c r="E440" s="281"/>
      <c r="F440" s="280"/>
      <c r="G440" s="280"/>
      <c r="H440" s="280"/>
      <c r="I440" s="280"/>
      <c r="J440" s="280"/>
      <c r="N440" s="280"/>
    </row>
    <row r="441" spans="3:14" ht="18.75" customHeight="1" x14ac:dyDescent="0.25">
      <c r="C441" s="280"/>
      <c r="D441" s="280"/>
      <c r="E441" s="281"/>
      <c r="F441" s="280"/>
      <c r="G441" s="280"/>
      <c r="H441" s="280"/>
      <c r="I441" s="280"/>
      <c r="J441" s="280"/>
      <c r="N441" s="280"/>
    </row>
    <row r="442" spans="3:14" ht="18.75" customHeight="1" x14ac:dyDescent="0.25">
      <c r="C442" s="280"/>
      <c r="D442" s="280"/>
      <c r="E442" s="281"/>
      <c r="F442" s="280"/>
      <c r="G442" s="280"/>
      <c r="H442" s="280"/>
      <c r="I442" s="280"/>
      <c r="J442" s="280"/>
      <c r="N442" s="280"/>
    </row>
    <row r="443" spans="3:14" ht="18.75" customHeight="1" x14ac:dyDescent="0.25">
      <c r="C443" s="280"/>
      <c r="D443" s="280"/>
      <c r="E443" s="281"/>
      <c r="F443" s="280"/>
      <c r="G443" s="280"/>
      <c r="H443" s="280"/>
      <c r="I443" s="280"/>
      <c r="J443" s="280"/>
      <c r="N443" s="280"/>
    </row>
    <row r="444" spans="3:14" ht="18.75" customHeight="1" x14ac:dyDescent="0.25">
      <c r="C444" s="280"/>
      <c r="D444" s="280"/>
      <c r="E444" s="281"/>
      <c r="F444" s="280"/>
      <c r="G444" s="280"/>
      <c r="H444" s="280"/>
      <c r="I444" s="280"/>
      <c r="J444" s="280"/>
      <c r="N444" s="280"/>
    </row>
    <row r="445" spans="3:14" ht="18.75" customHeight="1" x14ac:dyDescent="0.25">
      <c r="C445" s="280"/>
      <c r="D445" s="280"/>
      <c r="E445" s="281"/>
      <c r="F445" s="280"/>
      <c r="G445" s="280"/>
      <c r="H445" s="280"/>
      <c r="I445" s="280"/>
      <c r="J445" s="280"/>
      <c r="N445" s="280"/>
    </row>
    <row r="446" spans="3:14" ht="18.75" customHeight="1" x14ac:dyDescent="0.25">
      <c r="C446" s="280"/>
      <c r="D446" s="280"/>
      <c r="E446" s="281"/>
      <c r="F446" s="280"/>
      <c r="G446" s="280"/>
      <c r="H446" s="280"/>
      <c r="I446" s="280"/>
      <c r="J446" s="280"/>
      <c r="N446" s="280"/>
    </row>
    <row r="447" spans="3:14" ht="18.75" customHeight="1" x14ac:dyDescent="0.25">
      <c r="C447" s="280"/>
      <c r="D447" s="280"/>
      <c r="E447" s="281"/>
      <c r="F447" s="280"/>
      <c r="G447" s="280"/>
      <c r="H447" s="280"/>
      <c r="I447" s="280"/>
      <c r="J447" s="280"/>
      <c r="N447" s="280"/>
    </row>
    <row r="448" spans="3:14" ht="18.75" customHeight="1" x14ac:dyDescent="0.25">
      <c r="C448" s="280"/>
      <c r="D448" s="280"/>
      <c r="E448" s="281"/>
      <c r="F448" s="280"/>
      <c r="G448" s="280"/>
      <c r="H448" s="280"/>
      <c r="I448" s="280"/>
      <c r="J448" s="280"/>
      <c r="N448" s="280"/>
    </row>
    <row r="449" spans="3:14" ht="18.75" customHeight="1" x14ac:dyDescent="0.25">
      <c r="C449" s="280"/>
      <c r="D449" s="280"/>
      <c r="E449" s="281"/>
      <c r="F449" s="280"/>
      <c r="G449" s="280"/>
      <c r="H449" s="280"/>
      <c r="I449" s="280"/>
      <c r="J449" s="280"/>
      <c r="N449" s="280"/>
    </row>
    <row r="450" spans="3:14" ht="18.75" customHeight="1" x14ac:dyDescent="0.25">
      <c r="C450" s="280"/>
      <c r="D450" s="280"/>
      <c r="E450" s="281"/>
      <c r="F450" s="280"/>
      <c r="G450" s="280"/>
      <c r="H450" s="280"/>
      <c r="I450" s="280"/>
      <c r="J450" s="280"/>
      <c r="N450" s="280"/>
    </row>
    <row r="451" spans="3:14" ht="18.75" customHeight="1" x14ac:dyDescent="0.25">
      <c r="C451" s="280"/>
      <c r="D451" s="280"/>
      <c r="E451" s="281"/>
      <c r="F451" s="280"/>
      <c r="G451" s="280"/>
      <c r="H451" s="280"/>
      <c r="I451" s="280"/>
      <c r="J451" s="280"/>
      <c r="N451" s="280"/>
    </row>
    <row r="452" spans="3:14" ht="18.75" customHeight="1" x14ac:dyDescent="0.25">
      <c r="C452" s="280"/>
      <c r="D452" s="280"/>
      <c r="E452" s="281"/>
      <c r="F452" s="280"/>
      <c r="G452" s="280"/>
      <c r="H452" s="280"/>
      <c r="I452" s="280"/>
      <c r="J452" s="280"/>
      <c r="N452" s="280"/>
    </row>
    <row r="453" spans="3:14" ht="18.75" customHeight="1" x14ac:dyDescent="0.25">
      <c r="C453" s="280"/>
      <c r="D453" s="280"/>
      <c r="E453" s="281"/>
      <c r="F453" s="280"/>
      <c r="G453" s="280"/>
      <c r="H453" s="280"/>
      <c r="I453" s="280"/>
      <c r="J453" s="280"/>
      <c r="N453" s="280"/>
    </row>
    <row r="454" spans="3:14" ht="18.75" customHeight="1" x14ac:dyDescent="0.25">
      <c r="C454" s="280"/>
      <c r="D454" s="280"/>
      <c r="E454" s="281"/>
      <c r="F454" s="280"/>
      <c r="G454" s="280"/>
      <c r="H454" s="280"/>
      <c r="I454" s="280"/>
      <c r="J454" s="280"/>
      <c r="N454" s="280"/>
    </row>
    <row r="455" spans="3:14" ht="18.75" customHeight="1" x14ac:dyDescent="0.25">
      <c r="C455" s="280"/>
      <c r="D455" s="280"/>
      <c r="E455" s="281"/>
      <c r="F455" s="280"/>
      <c r="G455" s="280"/>
      <c r="H455" s="280"/>
      <c r="I455" s="280"/>
      <c r="J455" s="280"/>
      <c r="N455" s="280"/>
    </row>
    <row r="456" spans="3:14" ht="18.75" customHeight="1" x14ac:dyDescent="0.25">
      <c r="C456" s="280"/>
      <c r="D456" s="280"/>
      <c r="E456" s="281"/>
      <c r="F456" s="280"/>
      <c r="G456" s="280"/>
      <c r="H456" s="280"/>
      <c r="I456" s="280"/>
      <c r="J456" s="280"/>
      <c r="N456" s="280"/>
    </row>
    <row r="457" spans="3:14" ht="18.75" customHeight="1" x14ac:dyDescent="0.25">
      <c r="C457" s="280"/>
      <c r="D457" s="280"/>
      <c r="E457" s="281"/>
      <c r="F457" s="280"/>
      <c r="G457" s="280"/>
      <c r="H457" s="280"/>
      <c r="I457" s="280"/>
      <c r="J457" s="280"/>
      <c r="N457" s="280"/>
    </row>
    <row r="458" spans="3:14" ht="18.75" customHeight="1" x14ac:dyDescent="0.25">
      <c r="C458" s="280"/>
      <c r="D458" s="280"/>
      <c r="E458" s="281"/>
      <c r="F458" s="280"/>
      <c r="G458" s="280"/>
      <c r="H458" s="280"/>
      <c r="I458" s="280"/>
      <c r="J458" s="280"/>
      <c r="N458" s="280"/>
    </row>
    <row r="459" spans="3:14" ht="18.75" customHeight="1" x14ac:dyDescent="0.25">
      <c r="C459" s="280"/>
      <c r="D459" s="280"/>
      <c r="E459" s="281"/>
      <c r="F459" s="280"/>
      <c r="G459" s="280"/>
      <c r="H459" s="280"/>
      <c r="I459" s="280"/>
      <c r="J459" s="280"/>
      <c r="N459" s="280"/>
    </row>
    <row r="460" spans="3:14" ht="18.75" customHeight="1" x14ac:dyDescent="0.25">
      <c r="C460" s="280"/>
      <c r="D460" s="280"/>
      <c r="E460" s="281"/>
      <c r="F460" s="280"/>
      <c r="G460" s="280"/>
      <c r="H460" s="280"/>
      <c r="I460" s="280"/>
      <c r="J460" s="280"/>
      <c r="N460" s="280"/>
    </row>
    <row r="461" spans="3:14" ht="18.75" customHeight="1" x14ac:dyDescent="0.25">
      <c r="C461" s="280"/>
      <c r="D461" s="280"/>
      <c r="E461" s="281"/>
      <c r="F461" s="280"/>
      <c r="G461" s="280"/>
      <c r="H461" s="280"/>
      <c r="I461" s="280"/>
      <c r="J461" s="280"/>
      <c r="N461" s="280"/>
    </row>
    <row r="462" spans="3:14" ht="18.75" customHeight="1" x14ac:dyDescent="0.25">
      <c r="C462" s="280"/>
      <c r="D462" s="280"/>
      <c r="E462" s="281"/>
      <c r="F462" s="280"/>
      <c r="G462" s="280"/>
      <c r="H462" s="280"/>
      <c r="I462" s="280"/>
      <c r="J462" s="280"/>
      <c r="N462" s="280"/>
    </row>
    <row r="463" spans="3:14" ht="18.75" customHeight="1" x14ac:dyDescent="0.25">
      <c r="C463" s="280"/>
      <c r="D463" s="280"/>
      <c r="E463" s="281"/>
      <c r="F463" s="280"/>
      <c r="G463" s="280"/>
      <c r="H463" s="280"/>
      <c r="I463" s="280"/>
      <c r="J463" s="280"/>
      <c r="N463" s="280"/>
    </row>
    <row r="464" spans="3:14" ht="18.75" customHeight="1" x14ac:dyDescent="0.25">
      <c r="C464" s="280"/>
      <c r="D464" s="280"/>
      <c r="E464" s="281"/>
      <c r="F464" s="280"/>
      <c r="G464" s="280"/>
      <c r="H464" s="280"/>
      <c r="I464" s="280"/>
      <c r="J464" s="280"/>
      <c r="N464" s="280"/>
    </row>
    <row r="465" spans="3:14" ht="18.75" customHeight="1" x14ac:dyDescent="0.25">
      <c r="C465" s="280"/>
      <c r="D465" s="280"/>
      <c r="E465" s="281"/>
      <c r="F465" s="280"/>
      <c r="G465" s="280"/>
      <c r="H465" s="280"/>
      <c r="I465" s="280"/>
      <c r="J465" s="280"/>
      <c r="N465" s="280"/>
    </row>
    <row r="466" spans="3:14" ht="18.75" customHeight="1" x14ac:dyDescent="0.25">
      <c r="C466" s="280"/>
      <c r="D466" s="280"/>
      <c r="E466" s="281"/>
      <c r="F466" s="280"/>
      <c r="G466" s="280"/>
      <c r="H466" s="280"/>
      <c r="I466" s="280"/>
      <c r="J466" s="280"/>
      <c r="N466" s="280"/>
    </row>
    <row r="467" spans="3:14" ht="18.75" customHeight="1" x14ac:dyDescent="0.25">
      <c r="C467" s="280"/>
      <c r="D467" s="280"/>
      <c r="E467" s="281"/>
      <c r="F467" s="280"/>
      <c r="G467" s="280"/>
      <c r="H467" s="280"/>
      <c r="I467" s="280"/>
      <c r="J467" s="280"/>
      <c r="N467" s="280"/>
    </row>
    <row r="468" spans="3:14" ht="18.75" customHeight="1" x14ac:dyDescent="0.25">
      <c r="C468" s="280"/>
      <c r="D468" s="280"/>
      <c r="E468" s="281"/>
      <c r="F468" s="280"/>
      <c r="G468" s="280"/>
      <c r="H468" s="280"/>
      <c r="I468" s="280"/>
      <c r="J468" s="280"/>
      <c r="N468" s="280"/>
    </row>
    <row r="469" spans="3:14" ht="18.75" customHeight="1" x14ac:dyDescent="0.25">
      <c r="C469" s="280"/>
      <c r="D469" s="280"/>
      <c r="E469" s="281"/>
      <c r="F469" s="280"/>
      <c r="G469" s="280"/>
      <c r="H469" s="280"/>
      <c r="I469" s="280"/>
      <c r="J469" s="280"/>
      <c r="N469" s="280"/>
    </row>
    <row r="470" spans="3:14" ht="18.75" customHeight="1" x14ac:dyDescent="0.25">
      <c r="C470" s="280"/>
      <c r="D470" s="280"/>
      <c r="E470" s="281"/>
      <c r="F470" s="280"/>
      <c r="G470" s="280"/>
      <c r="H470" s="280"/>
      <c r="I470" s="280"/>
      <c r="J470" s="280"/>
      <c r="N470" s="280"/>
    </row>
    <row r="471" spans="3:14" ht="18.75" customHeight="1" x14ac:dyDescent="0.25">
      <c r="C471" s="280"/>
      <c r="D471" s="280"/>
      <c r="E471" s="281"/>
      <c r="F471" s="280"/>
      <c r="G471" s="280"/>
      <c r="H471" s="280"/>
      <c r="I471" s="280"/>
      <c r="J471" s="280"/>
      <c r="N471" s="280"/>
    </row>
    <row r="472" spans="3:14" ht="18.75" customHeight="1" x14ac:dyDescent="0.25">
      <c r="C472" s="280"/>
      <c r="D472" s="280"/>
      <c r="E472" s="281"/>
      <c r="F472" s="280"/>
      <c r="G472" s="280"/>
      <c r="H472" s="280"/>
      <c r="I472" s="280"/>
      <c r="J472" s="280"/>
      <c r="N472" s="280"/>
    </row>
  </sheetData>
  <sheetProtection sort="0" autoFilter="0" pivotTables="0"/>
  <autoFilter ref="A3:L251" xr:uid="{00000000-0001-0000-0000-000000000000}"/>
  <dataConsolidate/>
  <mergeCells count="7">
    <mergeCell ref="A246:A248"/>
    <mergeCell ref="B2:D2"/>
    <mergeCell ref="A33:A54"/>
    <mergeCell ref="A76:A125"/>
    <mergeCell ref="A126:A245"/>
    <mergeCell ref="A55:A75"/>
    <mergeCell ref="A4:A32"/>
  </mergeCells>
  <phoneticPr fontId="47" type="noConversion"/>
  <printOptions horizontalCentered="1" gridLines="1"/>
  <pageMargins left="0.25" right="0.25" top="0.75" bottom="0.75" header="0.3" footer="0.3"/>
  <pageSetup paperSize="9" scale="52" fitToHeight="0" orientation="landscape" r:id="rId1"/>
  <headerFooter>
    <oddFooter>&amp;L&amp;D&amp;CStrana &amp;P&amp;R&amp;F</oddFooter>
  </headerFooter>
  <colBreaks count="1" manualBreakCount="1">
    <brk id="6" min="1" max="251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9000000}">
          <x14:formula1>
            <xm:f>Číselníky!$P$3:$P$95</xm:f>
          </x14:formula1>
          <xm:sqref>C73:C75 C77:C81 D32 D22:D23 C143:C203 C96:C140 C205:C248 C4:C63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3"/>
  <dimension ref="A1:Z116"/>
  <sheetViews>
    <sheetView zoomScale="80" zoomScaleNormal="80" workbookViewId="0">
      <selection activeCell="F29" sqref="F29"/>
    </sheetView>
  </sheetViews>
  <sheetFormatPr defaultRowHeight="15" x14ac:dyDescent="0.25"/>
  <cols>
    <col min="2" max="2" width="23.28515625" bestFit="1" customWidth="1"/>
    <col min="4" max="4" width="22.5703125" customWidth="1"/>
    <col min="6" max="6" width="35.28515625" bestFit="1" customWidth="1"/>
    <col min="7" max="7" width="9.7109375" customWidth="1"/>
    <col min="8" max="8" width="35.28515625" customWidth="1"/>
    <col min="9" max="9" width="9" customWidth="1"/>
    <col min="10" max="10" width="21.7109375" bestFit="1" customWidth="1"/>
    <col min="11" max="11" width="21.7109375" customWidth="1"/>
    <col min="12" max="12" width="66.7109375" bestFit="1" customWidth="1"/>
    <col min="13" max="13" width="21.7109375" customWidth="1"/>
    <col min="14" max="14" width="39.7109375" customWidth="1"/>
    <col min="15" max="15" width="13.42578125" customWidth="1"/>
    <col min="16" max="16" width="113.7109375" bestFit="1" customWidth="1"/>
    <col min="18" max="18" width="16.28515625" bestFit="1" customWidth="1"/>
    <col min="20" max="20" width="14.42578125" customWidth="1"/>
    <col min="22" max="22" width="44.28515625" customWidth="1"/>
    <col min="24" max="24" width="18.7109375" customWidth="1"/>
    <col min="26" max="26" width="11.28515625" bestFit="1" customWidth="1"/>
  </cols>
  <sheetData>
    <row r="1" spans="1:26" x14ac:dyDescent="0.25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</row>
    <row r="2" spans="1:26" ht="50.25" customHeight="1" x14ac:dyDescent="0.25">
      <c r="A2" s="262"/>
      <c r="B2" s="266"/>
      <c r="C2" s="262"/>
      <c r="D2" s="264" t="s">
        <v>279</v>
      </c>
      <c r="E2" s="262"/>
      <c r="F2" s="266" t="s">
        <v>280</v>
      </c>
      <c r="G2" s="266"/>
      <c r="H2" s="266" t="s">
        <v>281</v>
      </c>
      <c r="I2" s="266"/>
      <c r="J2" s="266" t="s">
        <v>282</v>
      </c>
      <c r="K2" s="266"/>
      <c r="L2" s="266" t="s">
        <v>283</v>
      </c>
      <c r="M2" s="266"/>
      <c r="N2" s="266" t="s">
        <v>284</v>
      </c>
      <c r="O2" s="266"/>
      <c r="P2" s="266" t="s">
        <v>285</v>
      </c>
      <c r="Q2" s="266"/>
      <c r="R2" s="266" t="s">
        <v>286</v>
      </c>
      <c r="S2" s="261"/>
      <c r="T2" s="266" t="s">
        <v>287</v>
      </c>
      <c r="U2" s="262"/>
      <c r="V2" s="266" t="s">
        <v>288</v>
      </c>
      <c r="W2" s="262"/>
      <c r="X2" s="266" t="s">
        <v>289</v>
      </c>
      <c r="Z2" s="275" t="s">
        <v>290</v>
      </c>
    </row>
    <row r="3" spans="1:26" x14ac:dyDescent="0.25">
      <c r="A3" s="262"/>
      <c r="B3" s="265"/>
      <c r="C3" s="262"/>
      <c r="D3" s="265" t="s">
        <v>291</v>
      </c>
      <c r="E3" s="262"/>
      <c r="F3" s="263" t="s">
        <v>292</v>
      </c>
      <c r="G3" s="262"/>
      <c r="H3" s="262" t="s">
        <v>293</v>
      </c>
      <c r="I3" s="262"/>
      <c r="J3" s="262" t="s">
        <v>294</v>
      </c>
      <c r="K3" s="262"/>
      <c r="L3" s="273" t="s">
        <v>295</v>
      </c>
      <c r="M3" s="273"/>
      <c r="N3" s="262" t="s">
        <v>296</v>
      </c>
      <c r="O3" s="262"/>
      <c r="P3" s="262" t="s">
        <v>169</v>
      </c>
      <c r="Q3" s="262"/>
      <c r="R3" s="262" t="s">
        <v>297</v>
      </c>
      <c r="S3" s="262"/>
      <c r="T3" s="262" t="s">
        <v>298</v>
      </c>
      <c r="U3" s="262"/>
      <c r="V3" s="262" t="s">
        <v>299</v>
      </c>
      <c r="W3" s="262"/>
      <c r="X3" s="262" t="s">
        <v>300</v>
      </c>
      <c r="Z3" s="262" t="s">
        <v>301</v>
      </c>
    </row>
    <row r="4" spans="1:26" x14ac:dyDescent="0.25">
      <c r="A4" s="262"/>
      <c r="B4" s="265"/>
      <c r="C4" s="262"/>
      <c r="D4" s="267" t="s">
        <v>302</v>
      </c>
      <c r="E4" s="262"/>
      <c r="F4" s="263" t="s">
        <v>303</v>
      </c>
      <c r="G4" s="262"/>
      <c r="H4" s="262" t="s">
        <v>304</v>
      </c>
      <c r="I4" s="262"/>
      <c r="J4" s="262" t="s">
        <v>305</v>
      </c>
      <c r="K4" s="262"/>
      <c r="L4" s="262" t="s">
        <v>306</v>
      </c>
      <c r="M4" s="262"/>
      <c r="N4" s="262" t="s">
        <v>307</v>
      </c>
      <c r="O4" s="262"/>
      <c r="P4" s="262" t="s">
        <v>308</v>
      </c>
      <c r="Q4" s="262"/>
      <c r="R4" s="262" t="s">
        <v>309</v>
      </c>
      <c r="S4" s="262"/>
      <c r="T4" s="262" t="s">
        <v>310</v>
      </c>
      <c r="U4" s="262"/>
      <c r="V4" s="262" t="s">
        <v>311</v>
      </c>
      <c r="W4" s="262"/>
      <c r="X4" s="262" t="s">
        <v>312</v>
      </c>
      <c r="Z4" s="262" t="s">
        <v>313</v>
      </c>
    </row>
    <row r="5" spans="1:26" ht="15" customHeight="1" x14ac:dyDescent="0.25">
      <c r="A5" s="262"/>
      <c r="B5" s="265"/>
      <c r="C5" s="262"/>
      <c r="D5" s="267" t="s">
        <v>314</v>
      </c>
      <c r="E5" s="262"/>
      <c r="F5" s="263" t="s">
        <v>315</v>
      </c>
      <c r="G5" s="262"/>
      <c r="H5" s="262" t="s">
        <v>316</v>
      </c>
      <c r="I5" s="262"/>
      <c r="J5" s="262" t="s">
        <v>317</v>
      </c>
      <c r="K5" s="262"/>
      <c r="L5" s="262" t="s">
        <v>318</v>
      </c>
      <c r="M5" s="262"/>
      <c r="N5" s="262" t="s">
        <v>319</v>
      </c>
      <c r="O5" s="262"/>
      <c r="P5" s="262" t="s">
        <v>320</v>
      </c>
      <c r="Q5" s="262"/>
      <c r="R5" s="262"/>
      <c r="S5" s="262"/>
      <c r="T5" s="262"/>
      <c r="U5" s="262"/>
      <c r="V5" s="261" t="s">
        <v>321</v>
      </c>
      <c r="W5" s="262"/>
      <c r="X5" s="262"/>
      <c r="Z5" s="262" t="s">
        <v>322</v>
      </c>
    </row>
    <row r="6" spans="1:26" x14ac:dyDescent="0.25">
      <c r="A6" s="262"/>
      <c r="B6" s="265"/>
      <c r="C6" s="262"/>
      <c r="D6" s="267" t="s">
        <v>323</v>
      </c>
      <c r="E6" s="262"/>
      <c r="F6" s="263" t="s">
        <v>324</v>
      </c>
      <c r="G6" s="262"/>
      <c r="H6" s="262" t="s">
        <v>325</v>
      </c>
      <c r="I6" s="262"/>
      <c r="J6" s="262" t="s">
        <v>326</v>
      </c>
      <c r="K6" s="262"/>
      <c r="L6" s="262" t="s">
        <v>327</v>
      </c>
      <c r="M6" s="262"/>
      <c r="N6" s="262" t="s">
        <v>328</v>
      </c>
      <c r="O6" s="262"/>
      <c r="P6" s="262" t="s">
        <v>157</v>
      </c>
      <c r="Q6" s="262"/>
      <c r="R6" s="262"/>
      <c r="S6" s="262"/>
      <c r="T6" s="262"/>
      <c r="U6" s="262"/>
      <c r="V6" s="261" t="s">
        <v>329</v>
      </c>
      <c r="W6" s="262"/>
      <c r="X6" s="262"/>
      <c r="Z6" s="262" t="s">
        <v>330</v>
      </c>
    </row>
    <row r="7" spans="1:26" x14ac:dyDescent="0.25">
      <c r="A7" s="262"/>
      <c r="B7" s="265"/>
      <c r="C7" s="262"/>
      <c r="D7" s="267" t="s">
        <v>331</v>
      </c>
      <c r="E7" s="262"/>
      <c r="F7" s="263" t="s">
        <v>332</v>
      </c>
      <c r="G7" s="262"/>
      <c r="H7" s="262" t="s">
        <v>333</v>
      </c>
      <c r="I7" s="262"/>
      <c r="J7" s="262" t="s">
        <v>334</v>
      </c>
      <c r="K7" s="262"/>
      <c r="L7" s="261" t="s">
        <v>335</v>
      </c>
      <c r="M7" s="261"/>
      <c r="N7" s="262" t="s">
        <v>336</v>
      </c>
      <c r="O7" s="262"/>
      <c r="P7" s="262" t="s">
        <v>337</v>
      </c>
      <c r="Q7" s="262"/>
      <c r="R7" s="262"/>
      <c r="S7" s="262"/>
      <c r="T7" s="262"/>
      <c r="U7" s="262"/>
      <c r="V7" s="262" t="s">
        <v>338</v>
      </c>
      <c r="W7" s="262"/>
      <c r="X7" s="262"/>
    </row>
    <row r="8" spans="1:26" ht="15" customHeight="1" x14ac:dyDescent="0.25">
      <c r="A8" s="262"/>
      <c r="B8" s="265"/>
      <c r="C8" s="262"/>
      <c r="D8" s="267" t="s">
        <v>339</v>
      </c>
      <c r="E8" s="262"/>
      <c r="F8" s="263" t="s">
        <v>340</v>
      </c>
      <c r="G8" s="263"/>
      <c r="H8" s="262" t="s">
        <v>341</v>
      </c>
      <c r="I8" s="263"/>
      <c r="J8" s="262" t="s">
        <v>342</v>
      </c>
      <c r="K8" s="262"/>
      <c r="L8" s="273" t="s">
        <v>343</v>
      </c>
      <c r="M8" s="273"/>
      <c r="N8" s="262" t="s">
        <v>344</v>
      </c>
      <c r="O8" s="262"/>
      <c r="P8" s="262" t="s">
        <v>151</v>
      </c>
      <c r="Q8" s="262"/>
      <c r="R8" s="262"/>
      <c r="S8" s="262"/>
      <c r="T8" s="262"/>
      <c r="U8" s="262"/>
      <c r="V8" s="262" t="s">
        <v>345</v>
      </c>
      <c r="W8" s="262"/>
      <c r="X8" s="262"/>
    </row>
    <row r="9" spans="1:26" x14ac:dyDescent="0.25">
      <c r="A9" s="262"/>
      <c r="B9" s="265"/>
      <c r="C9" s="262"/>
      <c r="D9" s="267" t="s">
        <v>346</v>
      </c>
      <c r="E9" s="262"/>
      <c r="F9" s="263" t="s">
        <v>347</v>
      </c>
      <c r="G9" s="263"/>
      <c r="H9" s="263"/>
      <c r="I9" s="263"/>
      <c r="J9" s="262" t="s">
        <v>348</v>
      </c>
      <c r="K9" s="262"/>
      <c r="L9" s="262" t="s">
        <v>349</v>
      </c>
      <c r="M9" s="262"/>
      <c r="N9" s="262"/>
      <c r="O9" s="262"/>
      <c r="P9" s="262" t="s">
        <v>149</v>
      </c>
      <c r="Q9" s="262"/>
      <c r="R9" s="262"/>
      <c r="S9" s="262"/>
      <c r="T9" s="262"/>
      <c r="U9" s="262"/>
      <c r="V9" s="262" t="s">
        <v>350</v>
      </c>
      <c r="W9" s="262"/>
      <c r="X9" s="262"/>
    </row>
    <row r="10" spans="1:26" x14ac:dyDescent="0.25">
      <c r="A10" s="262"/>
      <c r="B10" s="265"/>
      <c r="C10" s="262"/>
      <c r="D10" s="267" t="s">
        <v>351</v>
      </c>
      <c r="E10" s="262"/>
      <c r="F10" s="263" t="s">
        <v>352</v>
      </c>
      <c r="G10" s="262"/>
      <c r="H10" s="262"/>
      <c r="I10" s="262"/>
      <c r="J10" s="262" t="s">
        <v>353</v>
      </c>
      <c r="K10" s="262"/>
      <c r="L10" s="262" t="s">
        <v>354</v>
      </c>
      <c r="M10" s="262"/>
      <c r="N10" s="262"/>
      <c r="O10" s="262"/>
      <c r="P10" s="262" t="s">
        <v>146</v>
      </c>
      <c r="Q10" s="262"/>
      <c r="R10" s="262"/>
      <c r="S10" s="262"/>
      <c r="T10" s="262"/>
      <c r="U10" s="262"/>
      <c r="V10" s="262"/>
      <c r="W10" s="262"/>
      <c r="X10" s="262"/>
    </row>
    <row r="11" spans="1:26" x14ac:dyDescent="0.25">
      <c r="A11" s="262"/>
      <c r="B11" s="265"/>
      <c r="C11" s="262"/>
      <c r="D11" s="267" t="s">
        <v>355</v>
      </c>
      <c r="E11" s="262"/>
      <c r="F11" s="263" t="s">
        <v>356</v>
      </c>
      <c r="G11" s="263"/>
      <c r="H11" s="263"/>
      <c r="I11" s="263"/>
      <c r="J11" s="262" t="s">
        <v>357</v>
      </c>
      <c r="K11" s="262"/>
      <c r="L11" s="262" t="s">
        <v>358</v>
      </c>
      <c r="M11" s="262"/>
      <c r="N11" s="262"/>
      <c r="O11" s="262"/>
      <c r="P11" s="279" t="s">
        <v>191</v>
      </c>
      <c r="Q11" s="262"/>
      <c r="R11" s="262"/>
      <c r="S11" s="262"/>
      <c r="T11" s="262"/>
      <c r="U11" s="262"/>
      <c r="V11" s="262"/>
      <c r="W11" s="262"/>
      <c r="X11" s="262"/>
    </row>
    <row r="12" spans="1:26" x14ac:dyDescent="0.25">
      <c r="A12" s="262"/>
      <c r="B12" s="262"/>
      <c r="C12" s="262"/>
      <c r="D12" s="262" t="s">
        <v>359</v>
      </c>
      <c r="E12" s="262"/>
      <c r="F12" s="263" t="s">
        <v>360</v>
      </c>
      <c r="G12" s="262"/>
      <c r="H12" s="262"/>
      <c r="I12" s="262"/>
      <c r="J12" s="262" t="s">
        <v>361</v>
      </c>
      <c r="K12" s="262"/>
      <c r="L12" s="262" t="s">
        <v>362</v>
      </c>
      <c r="M12" s="262"/>
      <c r="N12" s="262"/>
      <c r="O12" s="262"/>
      <c r="P12" s="262" t="s">
        <v>161</v>
      </c>
      <c r="Q12" s="262"/>
      <c r="R12" s="262"/>
      <c r="S12" s="262"/>
      <c r="T12" s="262"/>
      <c r="U12" s="262"/>
      <c r="V12" s="262"/>
      <c r="W12" s="262"/>
      <c r="X12" s="262"/>
    </row>
    <row r="13" spans="1:26" x14ac:dyDescent="0.25">
      <c r="A13" s="262"/>
      <c r="B13" s="262"/>
      <c r="C13" s="262"/>
      <c r="D13" s="262" t="s">
        <v>363</v>
      </c>
      <c r="E13" s="262"/>
      <c r="F13" s="263" t="s">
        <v>364</v>
      </c>
      <c r="G13" s="262"/>
      <c r="H13" s="262"/>
      <c r="I13" s="262"/>
      <c r="J13" s="262" t="s">
        <v>341</v>
      </c>
      <c r="K13" s="262"/>
      <c r="L13" s="262" t="s">
        <v>365</v>
      </c>
      <c r="M13" s="262"/>
      <c r="N13" s="262"/>
      <c r="O13" s="262"/>
      <c r="P13" s="262" t="s">
        <v>165</v>
      </c>
      <c r="Q13" s="262"/>
      <c r="R13" s="262"/>
      <c r="S13" s="262"/>
      <c r="T13" s="262"/>
      <c r="U13" s="262"/>
      <c r="V13" s="262"/>
      <c r="W13" s="262"/>
      <c r="X13" s="262"/>
    </row>
    <row r="14" spans="1:26" x14ac:dyDescent="0.25">
      <c r="A14" s="262"/>
      <c r="B14" s="262"/>
      <c r="C14" s="262"/>
      <c r="D14" s="262" t="s">
        <v>366</v>
      </c>
      <c r="E14" s="262"/>
      <c r="F14" s="263" t="s">
        <v>367</v>
      </c>
      <c r="G14" s="262"/>
      <c r="H14" s="262"/>
      <c r="I14" s="262"/>
      <c r="J14" s="262"/>
      <c r="K14" s="262"/>
      <c r="L14" s="262" t="s">
        <v>368</v>
      </c>
      <c r="M14" s="262"/>
      <c r="N14" s="262"/>
      <c r="O14" s="262"/>
      <c r="P14" s="262" t="s">
        <v>167</v>
      </c>
      <c r="Q14" s="262"/>
      <c r="R14" s="262"/>
      <c r="S14" s="262"/>
      <c r="T14" s="262"/>
      <c r="U14" s="262"/>
      <c r="V14" s="262"/>
      <c r="W14" s="262"/>
      <c r="X14" s="262"/>
    </row>
    <row r="15" spans="1:26" x14ac:dyDescent="0.25">
      <c r="A15" s="262"/>
      <c r="B15" s="262"/>
      <c r="C15" s="262"/>
      <c r="D15" s="262"/>
      <c r="E15" s="262"/>
      <c r="F15" s="263" t="s">
        <v>369</v>
      </c>
      <c r="G15" s="263"/>
      <c r="H15" s="263"/>
      <c r="I15" s="263"/>
      <c r="J15" s="262"/>
      <c r="K15" s="262"/>
      <c r="L15" s="262" t="s">
        <v>370</v>
      </c>
      <c r="M15" s="262"/>
      <c r="N15" s="262"/>
      <c r="O15" s="262"/>
      <c r="P15" s="262" t="s">
        <v>176</v>
      </c>
      <c r="Q15" s="262"/>
      <c r="R15" s="262"/>
      <c r="S15" s="262"/>
      <c r="T15" s="262"/>
      <c r="U15" s="262"/>
      <c r="V15" s="261"/>
      <c r="W15" s="262"/>
      <c r="X15" s="262"/>
    </row>
    <row r="16" spans="1:26" x14ac:dyDescent="0.25">
      <c r="A16" s="262"/>
      <c r="B16" s="262"/>
      <c r="C16" s="262"/>
      <c r="D16" s="262"/>
      <c r="E16" s="262"/>
      <c r="F16" s="263" t="s">
        <v>371</v>
      </c>
      <c r="G16" s="262"/>
      <c r="H16" s="262"/>
      <c r="I16" s="262"/>
      <c r="J16" s="262"/>
      <c r="K16" s="262"/>
      <c r="L16" s="273" t="s">
        <v>372</v>
      </c>
      <c r="M16" s="273"/>
      <c r="N16" s="262"/>
      <c r="O16" s="262"/>
      <c r="P16" s="262" t="s">
        <v>179</v>
      </c>
      <c r="Q16" s="262"/>
      <c r="R16" s="262"/>
      <c r="S16" s="262"/>
      <c r="T16" s="262"/>
      <c r="U16" s="262"/>
      <c r="V16" s="262"/>
      <c r="W16" s="262"/>
      <c r="X16" s="262"/>
    </row>
    <row r="17" spans="1:24" x14ac:dyDescent="0.25">
      <c r="A17" s="262"/>
      <c r="B17" s="262"/>
      <c r="C17" s="262"/>
      <c r="D17" s="262"/>
      <c r="E17" s="262"/>
      <c r="F17" s="262" t="s">
        <v>373</v>
      </c>
      <c r="G17" s="262"/>
      <c r="H17" s="262"/>
      <c r="I17" s="262"/>
      <c r="J17" s="262"/>
      <c r="K17" s="262"/>
      <c r="L17" s="262" t="s">
        <v>374</v>
      </c>
      <c r="M17" s="262"/>
      <c r="N17" s="262"/>
      <c r="O17" s="262"/>
      <c r="P17" s="262" t="s">
        <v>375</v>
      </c>
      <c r="Q17" s="262"/>
      <c r="R17" s="262"/>
      <c r="S17" s="262"/>
      <c r="T17" s="262"/>
      <c r="U17" s="262"/>
      <c r="V17" s="262"/>
      <c r="W17" s="262"/>
      <c r="X17" s="262"/>
    </row>
    <row r="18" spans="1:24" x14ac:dyDescent="0.25">
      <c r="A18" s="262"/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 t="s">
        <v>376</v>
      </c>
      <c r="M18" s="262"/>
      <c r="N18" s="262"/>
      <c r="O18" s="262"/>
      <c r="P18" s="262" t="s">
        <v>377</v>
      </c>
      <c r="Q18" s="262"/>
      <c r="R18" s="262"/>
      <c r="S18" s="262"/>
      <c r="T18" s="262"/>
      <c r="U18" s="262"/>
      <c r="V18" s="262"/>
      <c r="W18" s="262"/>
      <c r="X18" s="262"/>
    </row>
    <row r="19" spans="1:24" x14ac:dyDescent="0.25">
      <c r="A19" s="262"/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 t="s">
        <v>378</v>
      </c>
      <c r="M19" s="262"/>
      <c r="N19" s="262"/>
      <c r="O19" s="262"/>
      <c r="P19" s="262" t="s">
        <v>209</v>
      </c>
      <c r="Q19" s="262"/>
      <c r="R19" s="262"/>
      <c r="S19" s="262"/>
      <c r="T19" s="262"/>
      <c r="U19" s="262"/>
      <c r="V19" s="262"/>
      <c r="W19" s="262"/>
      <c r="X19" s="262"/>
    </row>
    <row r="20" spans="1:24" x14ac:dyDescent="0.25">
      <c r="A20" s="262"/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 t="s">
        <v>379</v>
      </c>
      <c r="M20" s="262"/>
      <c r="N20" s="262"/>
      <c r="O20" s="262"/>
      <c r="P20" s="262" t="s">
        <v>380</v>
      </c>
      <c r="Q20" s="262"/>
      <c r="R20" s="262"/>
      <c r="S20" s="262"/>
      <c r="T20" s="262"/>
      <c r="U20" s="262"/>
      <c r="V20" s="262"/>
      <c r="W20" s="262"/>
      <c r="X20" s="262"/>
    </row>
    <row r="21" spans="1:24" x14ac:dyDescent="0.25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 t="s">
        <v>381</v>
      </c>
      <c r="M21" s="262"/>
      <c r="N21" s="262"/>
      <c r="O21" s="262"/>
      <c r="P21" s="262" t="s">
        <v>213</v>
      </c>
      <c r="Q21" s="262"/>
      <c r="R21" s="262"/>
      <c r="S21" s="262"/>
      <c r="T21" s="262"/>
      <c r="U21" s="262"/>
      <c r="V21" s="262"/>
      <c r="W21" s="262"/>
      <c r="X21" s="262"/>
    </row>
    <row r="22" spans="1:24" x14ac:dyDescent="0.25">
      <c r="A22" s="262"/>
      <c r="B22" s="262"/>
      <c r="C22" s="266"/>
      <c r="D22" s="262"/>
      <c r="E22" s="262"/>
      <c r="F22" s="262"/>
      <c r="G22" s="262"/>
      <c r="H22" s="262"/>
      <c r="I22" s="262"/>
      <c r="J22" s="262"/>
      <c r="K22" s="262"/>
      <c r="L22" s="262" t="s">
        <v>382</v>
      </c>
      <c r="M22" s="262"/>
      <c r="N22" s="262"/>
      <c r="O22" s="262"/>
      <c r="P22" s="262" t="s">
        <v>383</v>
      </c>
      <c r="Q22" s="262"/>
      <c r="R22" s="262"/>
      <c r="S22" s="262"/>
      <c r="T22" s="262"/>
      <c r="U22" s="262"/>
      <c r="V22" s="262"/>
      <c r="W22" s="262"/>
      <c r="X22" s="262"/>
    </row>
    <row r="23" spans="1:24" x14ac:dyDescent="0.25">
      <c r="A23" s="262"/>
      <c r="B23" s="262"/>
      <c r="C23" s="274"/>
      <c r="D23" s="262"/>
      <c r="E23" s="262"/>
      <c r="F23" s="262"/>
      <c r="G23" s="262"/>
      <c r="H23" s="262"/>
      <c r="I23" s="262"/>
      <c r="J23" s="262"/>
      <c r="K23" s="262"/>
      <c r="L23" s="262" t="s">
        <v>384</v>
      </c>
      <c r="M23" s="262"/>
      <c r="N23" s="262"/>
      <c r="O23" s="262"/>
      <c r="P23" s="262" t="s">
        <v>217</v>
      </c>
      <c r="Q23" s="262"/>
      <c r="R23" s="262"/>
      <c r="S23" s="262"/>
      <c r="T23" s="262"/>
      <c r="U23" s="262"/>
      <c r="V23" s="262"/>
      <c r="W23" s="262"/>
      <c r="X23" s="262"/>
    </row>
    <row r="24" spans="1:24" x14ac:dyDescent="0.25">
      <c r="A24" s="262"/>
      <c r="B24" s="262"/>
      <c r="C24" s="274"/>
      <c r="D24" s="262"/>
      <c r="E24" s="262"/>
      <c r="F24" s="262"/>
      <c r="G24" s="262"/>
      <c r="H24" s="262"/>
      <c r="I24" s="262"/>
      <c r="J24" s="262"/>
      <c r="K24" s="262"/>
      <c r="L24" s="273" t="s">
        <v>385</v>
      </c>
      <c r="M24" s="273"/>
      <c r="N24" s="262"/>
      <c r="O24" s="262"/>
      <c r="P24" s="262" t="s">
        <v>386</v>
      </c>
      <c r="Q24" s="262"/>
      <c r="R24" s="262"/>
      <c r="S24" s="262"/>
      <c r="T24" s="262"/>
      <c r="U24" s="262"/>
      <c r="V24" s="262"/>
      <c r="W24" s="262"/>
      <c r="X24" s="262"/>
    </row>
    <row r="25" spans="1:24" x14ac:dyDescent="0.25">
      <c r="A25" s="262"/>
      <c r="B25" s="262"/>
      <c r="C25" s="274"/>
      <c r="D25" s="262"/>
      <c r="E25" s="262"/>
      <c r="F25" s="262"/>
      <c r="G25" s="262"/>
      <c r="H25" s="262"/>
      <c r="I25" s="262"/>
      <c r="J25" s="262"/>
      <c r="K25" s="262"/>
      <c r="L25" s="262" t="s">
        <v>387</v>
      </c>
      <c r="M25" s="262"/>
      <c r="N25" s="262"/>
      <c r="O25" s="262"/>
      <c r="P25" s="262" t="s">
        <v>223</v>
      </c>
      <c r="Q25" s="262"/>
      <c r="R25" s="262"/>
      <c r="S25" s="262"/>
      <c r="T25" s="262"/>
      <c r="U25" s="262"/>
      <c r="V25" s="262"/>
      <c r="W25" s="262"/>
      <c r="X25" s="262"/>
    </row>
    <row r="26" spans="1:24" x14ac:dyDescent="0.25">
      <c r="A26" s="262"/>
      <c r="B26" s="262"/>
      <c r="C26" s="274"/>
      <c r="D26" s="262"/>
      <c r="E26" s="262"/>
      <c r="F26" s="262"/>
      <c r="G26" s="262"/>
      <c r="H26" s="262"/>
      <c r="I26" s="262"/>
      <c r="J26" s="262"/>
      <c r="K26" s="262"/>
      <c r="L26" s="262" t="s">
        <v>388</v>
      </c>
      <c r="M26" s="262"/>
      <c r="N26" s="262"/>
      <c r="O26" s="262"/>
      <c r="P26" s="262" t="s">
        <v>389</v>
      </c>
      <c r="Q26" s="262"/>
      <c r="R26" s="262"/>
      <c r="S26" s="262"/>
      <c r="T26" s="262"/>
      <c r="U26" s="262"/>
      <c r="V26" s="262"/>
      <c r="W26" s="262"/>
      <c r="X26" s="262"/>
    </row>
    <row r="27" spans="1:24" x14ac:dyDescent="0.25">
      <c r="A27" s="262"/>
      <c r="B27" s="261"/>
      <c r="C27" s="261"/>
      <c r="D27" s="262"/>
      <c r="E27" s="262"/>
      <c r="F27" s="262"/>
      <c r="G27" s="262"/>
      <c r="H27" s="262"/>
      <c r="I27" s="262"/>
      <c r="J27" s="262"/>
      <c r="K27" s="262"/>
      <c r="L27" s="262" t="s">
        <v>390</v>
      </c>
      <c r="M27" s="262"/>
      <c r="N27" s="262"/>
      <c r="O27" s="262"/>
      <c r="P27" s="262" t="s">
        <v>203</v>
      </c>
      <c r="Q27" s="262"/>
      <c r="R27" s="262"/>
      <c r="S27" s="262"/>
      <c r="T27" s="262"/>
      <c r="U27" s="262"/>
      <c r="V27" s="262"/>
      <c r="W27" s="262"/>
      <c r="X27" s="262"/>
    </row>
    <row r="28" spans="1:24" x14ac:dyDescent="0.25">
      <c r="A28" s="262"/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 t="s">
        <v>391</v>
      </c>
      <c r="M28" s="262"/>
      <c r="N28" s="262"/>
      <c r="O28" s="262"/>
      <c r="P28" s="262" t="s">
        <v>392</v>
      </c>
      <c r="Q28" s="262"/>
      <c r="R28" s="262"/>
      <c r="S28" s="262"/>
      <c r="T28" s="262"/>
      <c r="U28" s="262"/>
      <c r="V28" s="261"/>
      <c r="W28" s="262"/>
      <c r="X28" s="262"/>
    </row>
    <row r="29" spans="1:24" x14ac:dyDescent="0.25">
      <c r="A29" s="262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 t="s">
        <v>393</v>
      </c>
      <c r="M29" s="262"/>
      <c r="N29" s="262"/>
      <c r="O29" s="262"/>
      <c r="P29" s="262" t="s">
        <v>246</v>
      </c>
      <c r="Q29" s="262"/>
      <c r="R29" s="262"/>
      <c r="S29" s="262"/>
      <c r="T29" s="262"/>
      <c r="U29" s="262"/>
      <c r="V29" s="261"/>
      <c r="W29" s="262"/>
      <c r="X29" s="262"/>
    </row>
    <row r="30" spans="1:24" x14ac:dyDescent="0.25">
      <c r="A30" s="262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 t="s">
        <v>394</v>
      </c>
      <c r="M30" s="262"/>
      <c r="N30" s="262"/>
      <c r="O30" s="262"/>
      <c r="P30" s="262" t="s">
        <v>395</v>
      </c>
      <c r="Q30" s="262"/>
      <c r="R30" s="262"/>
      <c r="S30" s="262"/>
      <c r="T30" s="262"/>
      <c r="U30" s="262"/>
      <c r="V30" s="261"/>
      <c r="W30" s="262"/>
      <c r="X30" s="262"/>
    </row>
    <row r="31" spans="1:24" x14ac:dyDescent="0.25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 t="s">
        <v>396</v>
      </c>
      <c r="M31" s="262"/>
      <c r="N31" s="262"/>
      <c r="O31" s="262"/>
      <c r="P31" s="262" t="s">
        <v>261</v>
      </c>
      <c r="Q31" s="262"/>
      <c r="R31" s="262"/>
      <c r="S31" s="262"/>
      <c r="T31" s="262"/>
      <c r="U31" s="262"/>
      <c r="V31" s="262"/>
      <c r="W31" s="262"/>
      <c r="X31" s="262"/>
    </row>
    <row r="32" spans="1:24" x14ac:dyDescent="0.25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73" t="s">
        <v>397</v>
      </c>
      <c r="M32" s="273"/>
      <c r="N32" s="262"/>
      <c r="O32" s="262"/>
      <c r="P32" s="262" t="s">
        <v>398</v>
      </c>
      <c r="Q32" s="262"/>
      <c r="R32" s="262"/>
      <c r="S32" s="262"/>
      <c r="T32" s="262"/>
      <c r="U32" s="262"/>
      <c r="V32" s="262"/>
      <c r="W32" s="262"/>
      <c r="X32" s="262"/>
    </row>
    <row r="33" spans="1:24" x14ac:dyDescent="0.25">
      <c r="A33" s="262"/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 t="s">
        <v>399</v>
      </c>
      <c r="M33" s="262"/>
      <c r="N33" s="262"/>
      <c r="O33" s="262"/>
      <c r="P33" s="262" t="s">
        <v>221</v>
      </c>
      <c r="Q33" s="262"/>
      <c r="R33" s="262"/>
      <c r="S33" s="262"/>
      <c r="T33" s="262"/>
      <c r="U33" s="262"/>
      <c r="V33" s="262"/>
      <c r="W33" s="262"/>
      <c r="X33" s="262"/>
    </row>
    <row r="34" spans="1:24" x14ac:dyDescent="0.25">
      <c r="A34" s="262"/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 t="s">
        <v>400</v>
      </c>
      <c r="M34" s="262"/>
      <c r="N34" s="262"/>
      <c r="O34" s="262"/>
      <c r="P34" s="262" t="s">
        <v>231</v>
      </c>
      <c r="Q34" s="262"/>
      <c r="R34" s="262"/>
      <c r="S34" s="262"/>
      <c r="T34" s="262"/>
      <c r="U34" s="262"/>
      <c r="V34" s="262"/>
      <c r="W34" s="262"/>
      <c r="X34" s="262"/>
    </row>
    <row r="35" spans="1:24" x14ac:dyDescent="0.25">
      <c r="A35" s="262"/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 t="s">
        <v>401</v>
      </c>
      <c r="M35" s="262"/>
      <c r="N35" s="262"/>
      <c r="O35" s="262"/>
      <c r="P35" s="262" t="s">
        <v>236</v>
      </c>
      <c r="Q35" s="262"/>
      <c r="R35" s="262"/>
      <c r="S35" s="262"/>
      <c r="T35" s="262"/>
      <c r="U35" s="262"/>
      <c r="V35" s="262"/>
      <c r="W35" s="262"/>
      <c r="X35" s="262"/>
    </row>
    <row r="36" spans="1:24" x14ac:dyDescent="0.25">
      <c r="A36" s="262"/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 t="s">
        <v>402</v>
      </c>
      <c r="M36" s="262"/>
      <c r="N36" s="262"/>
      <c r="O36" s="262"/>
      <c r="P36" s="262" t="s">
        <v>243</v>
      </c>
      <c r="Q36" s="262"/>
      <c r="R36" s="262"/>
      <c r="S36" s="262"/>
      <c r="T36" s="262"/>
      <c r="U36" s="262"/>
      <c r="V36" s="261"/>
      <c r="W36" s="262"/>
      <c r="X36" s="262"/>
    </row>
    <row r="37" spans="1:24" x14ac:dyDescent="0.25">
      <c r="A37" s="262"/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 t="s">
        <v>403</v>
      </c>
      <c r="M37" s="262"/>
      <c r="N37" s="262"/>
      <c r="O37" s="262"/>
      <c r="P37" s="262" t="s">
        <v>248</v>
      </c>
      <c r="Q37" s="262"/>
      <c r="R37" s="262"/>
      <c r="S37" s="262"/>
      <c r="T37" s="262"/>
      <c r="U37" s="262"/>
      <c r="V37" s="262"/>
      <c r="W37" s="262"/>
      <c r="X37" s="262"/>
    </row>
    <row r="38" spans="1:24" x14ac:dyDescent="0.25">
      <c r="A38" s="262"/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 t="s">
        <v>404</v>
      </c>
      <c r="M38" s="262"/>
      <c r="N38" s="262"/>
      <c r="O38" s="262"/>
      <c r="P38" s="262" t="s">
        <v>405</v>
      </c>
      <c r="Q38" s="262"/>
      <c r="R38" s="262"/>
      <c r="S38" s="262"/>
      <c r="T38" s="262"/>
      <c r="U38" s="262"/>
      <c r="V38" s="262"/>
      <c r="W38" s="262"/>
      <c r="X38" s="262"/>
    </row>
    <row r="39" spans="1:24" x14ac:dyDescent="0.25">
      <c r="A39" s="262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 t="s">
        <v>406</v>
      </c>
      <c r="M39" s="262"/>
      <c r="N39" s="262"/>
      <c r="O39" s="262"/>
      <c r="P39" s="262" t="s">
        <v>407</v>
      </c>
      <c r="Q39" s="262"/>
      <c r="R39" s="262"/>
      <c r="S39" s="262"/>
      <c r="T39" s="262"/>
      <c r="U39" s="262"/>
      <c r="V39" s="262"/>
      <c r="W39" s="262"/>
      <c r="X39" s="262"/>
    </row>
    <row r="40" spans="1:24" x14ac:dyDescent="0.25">
      <c r="A40" s="262"/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 t="s">
        <v>408</v>
      </c>
      <c r="M40" s="262"/>
      <c r="N40" s="262"/>
      <c r="O40" s="262"/>
      <c r="P40" s="262" t="s">
        <v>249</v>
      </c>
      <c r="Q40" s="262"/>
      <c r="R40" s="262"/>
      <c r="S40" s="262"/>
      <c r="T40" s="262"/>
      <c r="U40" s="262"/>
      <c r="V40" s="262"/>
      <c r="W40" s="262"/>
      <c r="X40" s="262"/>
    </row>
    <row r="41" spans="1:24" x14ac:dyDescent="0.25">
      <c r="A41" s="262"/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 t="s">
        <v>409</v>
      </c>
      <c r="M41" s="262"/>
      <c r="N41" s="262"/>
      <c r="O41" s="262"/>
      <c r="P41" s="262" t="s">
        <v>267</v>
      </c>
      <c r="Q41" s="262"/>
      <c r="R41" s="262"/>
      <c r="S41" s="262"/>
      <c r="T41" s="262"/>
      <c r="U41" s="262"/>
      <c r="V41" s="262"/>
      <c r="W41" s="262"/>
      <c r="X41" s="262"/>
    </row>
    <row r="42" spans="1:24" x14ac:dyDescent="0.25">
      <c r="A42" s="262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 t="s">
        <v>410</v>
      </c>
      <c r="M42" s="262"/>
      <c r="N42" s="262"/>
      <c r="O42" s="262"/>
      <c r="P42" s="262" t="s">
        <v>411</v>
      </c>
      <c r="Q42" s="262"/>
      <c r="R42" s="262"/>
      <c r="S42" s="262"/>
      <c r="T42" s="262"/>
      <c r="U42" s="262"/>
      <c r="V42" s="262"/>
      <c r="W42" s="262"/>
      <c r="X42" s="262"/>
    </row>
    <row r="43" spans="1:24" x14ac:dyDescent="0.25">
      <c r="A43" s="262"/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 t="s">
        <v>412</v>
      </c>
      <c r="M43" s="262"/>
      <c r="N43" s="262"/>
      <c r="O43" s="262"/>
      <c r="P43" s="262" t="s">
        <v>413</v>
      </c>
      <c r="Q43" s="262"/>
      <c r="R43" s="262"/>
      <c r="S43" s="262"/>
      <c r="T43" s="262"/>
      <c r="U43" s="262"/>
      <c r="V43" s="262"/>
      <c r="W43" s="262"/>
      <c r="X43" s="262"/>
    </row>
    <row r="44" spans="1:24" x14ac:dyDescent="0.25">
      <c r="A44" s="262"/>
      <c r="B44" s="262"/>
      <c r="C44" s="262"/>
      <c r="D44" s="262"/>
      <c r="E44" s="262"/>
      <c r="F44" s="262"/>
      <c r="G44" s="262"/>
      <c r="H44" s="262"/>
      <c r="I44" s="262"/>
      <c r="J44" s="262"/>
      <c r="K44" s="262"/>
      <c r="L44" s="262" t="s">
        <v>414</v>
      </c>
      <c r="M44" s="262"/>
      <c r="N44" s="262"/>
      <c r="O44" s="262"/>
      <c r="P44" s="262" t="s">
        <v>234</v>
      </c>
      <c r="Q44" s="262"/>
      <c r="R44" s="262"/>
      <c r="S44" s="262"/>
      <c r="T44" s="262"/>
      <c r="U44" s="262"/>
      <c r="V44" s="262"/>
      <c r="W44" s="262"/>
      <c r="X44" s="262"/>
    </row>
    <row r="45" spans="1:24" x14ac:dyDescent="0.25">
      <c r="A45" s="262"/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 t="s">
        <v>415</v>
      </c>
      <c r="M45" s="262"/>
      <c r="N45" s="262"/>
      <c r="O45" s="262"/>
      <c r="P45" s="262" t="s">
        <v>274</v>
      </c>
      <c r="Q45" s="262"/>
      <c r="R45" s="262"/>
      <c r="S45" s="262"/>
      <c r="T45" s="262"/>
      <c r="U45" s="262"/>
      <c r="V45" s="262"/>
      <c r="W45" s="262"/>
      <c r="X45" s="262"/>
    </row>
    <row r="46" spans="1:24" x14ac:dyDescent="0.25">
      <c r="A46" s="262"/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 t="s">
        <v>416</v>
      </c>
      <c r="M46" s="262"/>
      <c r="N46" s="262"/>
      <c r="O46" s="262"/>
      <c r="P46" s="262" t="s">
        <v>417</v>
      </c>
      <c r="Q46" s="262"/>
      <c r="R46" s="262"/>
      <c r="S46" s="262"/>
      <c r="T46" s="262"/>
      <c r="U46" s="262"/>
      <c r="V46" s="262"/>
      <c r="W46" s="262"/>
      <c r="X46" s="262"/>
    </row>
    <row r="47" spans="1:24" x14ac:dyDescent="0.25">
      <c r="A47" s="262"/>
      <c r="B47" s="262"/>
      <c r="C47" s="262"/>
      <c r="D47" s="262"/>
      <c r="E47" s="262"/>
      <c r="F47" s="262"/>
      <c r="G47" s="262"/>
      <c r="H47" s="262"/>
      <c r="I47" s="262"/>
      <c r="J47" s="262"/>
      <c r="K47" s="262"/>
      <c r="L47" s="262" t="s">
        <v>418</v>
      </c>
      <c r="M47" s="262"/>
      <c r="N47" s="262"/>
      <c r="O47" s="262"/>
      <c r="P47" s="262" t="s">
        <v>263</v>
      </c>
      <c r="Q47" s="262"/>
      <c r="R47" s="262"/>
      <c r="S47" s="262"/>
      <c r="T47" s="262"/>
      <c r="U47" s="262"/>
      <c r="V47" s="262"/>
      <c r="W47" s="262"/>
      <c r="X47" s="262"/>
    </row>
    <row r="48" spans="1:24" x14ac:dyDescent="0.25">
      <c r="A48" s="262"/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 t="s">
        <v>419</v>
      </c>
      <c r="M48" s="262"/>
      <c r="N48" s="262"/>
      <c r="O48" s="262"/>
      <c r="P48" s="262" t="s">
        <v>420</v>
      </c>
      <c r="Q48" s="262"/>
      <c r="R48" s="262"/>
      <c r="S48" s="262"/>
      <c r="T48" s="262"/>
      <c r="U48" s="262"/>
      <c r="V48" s="262"/>
      <c r="W48" s="262"/>
      <c r="X48" s="262"/>
    </row>
    <row r="49" spans="1:24" x14ac:dyDescent="0.25">
      <c r="A49" s="262"/>
      <c r="B49" s="262"/>
      <c r="C49" s="262"/>
      <c r="D49" s="262"/>
      <c r="E49" s="262"/>
      <c r="F49" s="262"/>
      <c r="G49" s="262"/>
      <c r="H49" s="262"/>
      <c r="I49" s="262"/>
      <c r="J49" s="262"/>
      <c r="K49" s="262"/>
      <c r="L49" s="262" t="s">
        <v>421</v>
      </c>
      <c r="M49" s="262"/>
      <c r="N49" s="262"/>
      <c r="O49" s="262"/>
      <c r="P49" s="262" t="s">
        <v>265</v>
      </c>
      <c r="Q49" s="262"/>
      <c r="R49" s="262"/>
      <c r="S49" s="262"/>
      <c r="T49" s="262"/>
      <c r="U49" s="262"/>
      <c r="V49" s="262"/>
      <c r="W49" s="262"/>
      <c r="X49" s="262"/>
    </row>
    <row r="50" spans="1:24" x14ac:dyDescent="0.25">
      <c r="A50" s="262"/>
      <c r="B50" s="262"/>
      <c r="C50" s="262"/>
      <c r="D50" s="262"/>
      <c r="E50" s="262"/>
      <c r="F50" s="262"/>
      <c r="G50" s="262"/>
      <c r="H50" s="262"/>
      <c r="I50" s="262"/>
      <c r="J50" s="262"/>
      <c r="K50" s="262"/>
      <c r="L50" s="262" t="s">
        <v>422</v>
      </c>
      <c r="M50" s="262"/>
      <c r="N50" s="262"/>
      <c r="O50" s="262"/>
      <c r="P50" s="262" t="s">
        <v>423</v>
      </c>
      <c r="Q50" s="262"/>
      <c r="R50" s="262"/>
      <c r="S50" s="262"/>
      <c r="T50" s="262"/>
      <c r="U50" s="262"/>
      <c r="V50" s="262"/>
      <c r="W50" s="262"/>
      <c r="X50" s="262"/>
    </row>
    <row r="51" spans="1:24" x14ac:dyDescent="0.25">
      <c r="A51" s="262"/>
      <c r="B51" s="262"/>
      <c r="C51" s="262"/>
      <c r="D51" s="262"/>
      <c r="E51" s="262"/>
      <c r="F51" s="262"/>
      <c r="G51" s="262"/>
      <c r="H51" s="262"/>
      <c r="I51" s="262"/>
      <c r="J51" s="262"/>
      <c r="K51" s="262"/>
      <c r="L51" s="262" t="s">
        <v>424</v>
      </c>
      <c r="M51" s="262"/>
      <c r="N51" s="262"/>
      <c r="O51" s="262"/>
      <c r="P51" s="262" t="s">
        <v>425</v>
      </c>
      <c r="Q51" s="262"/>
      <c r="R51" s="262"/>
      <c r="S51" s="262"/>
      <c r="T51" s="262"/>
      <c r="U51" s="262"/>
      <c r="V51" s="262"/>
      <c r="W51" s="262"/>
      <c r="X51" s="262"/>
    </row>
    <row r="52" spans="1:24" x14ac:dyDescent="0.25">
      <c r="A52" s="262"/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262" t="s">
        <v>426</v>
      </c>
      <c r="M52" s="262"/>
      <c r="N52" s="262"/>
      <c r="O52" s="262"/>
      <c r="P52" s="262" t="s">
        <v>255</v>
      </c>
      <c r="Q52" s="262"/>
      <c r="R52" s="262"/>
      <c r="S52" s="262"/>
      <c r="T52" s="262"/>
      <c r="U52" s="262"/>
      <c r="V52" s="262"/>
      <c r="W52" s="262"/>
      <c r="X52" s="262"/>
    </row>
    <row r="53" spans="1:24" x14ac:dyDescent="0.25">
      <c r="A53" s="262"/>
      <c r="B53" s="262"/>
      <c r="C53" s="262"/>
      <c r="D53" s="262"/>
      <c r="E53" s="262"/>
      <c r="F53" s="262"/>
      <c r="G53" s="262"/>
      <c r="H53" s="262"/>
      <c r="I53" s="262"/>
      <c r="J53" s="262"/>
      <c r="K53" s="262"/>
      <c r="L53" s="262" t="s">
        <v>427</v>
      </c>
      <c r="M53" s="262"/>
      <c r="N53" s="262"/>
      <c r="O53" s="262"/>
      <c r="P53" s="262" t="s">
        <v>428</v>
      </c>
      <c r="Q53" s="262"/>
      <c r="R53" s="262"/>
      <c r="S53" s="262"/>
      <c r="T53" s="262"/>
      <c r="U53" s="262"/>
      <c r="V53" s="262"/>
      <c r="W53" s="262"/>
      <c r="X53" s="262"/>
    </row>
    <row r="54" spans="1:24" x14ac:dyDescent="0.25">
      <c r="A54" s="262"/>
      <c r="B54" s="262"/>
      <c r="C54" s="262"/>
      <c r="D54" s="262"/>
      <c r="E54" s="262"/>
      <c r="F54" s="262"/>
      <c r="G54" s="262"/>
      <c r="H54" s="262"/>
      <c r="I54" s="262"/>
      <c r="J54" s="262"/>
      <c r="K54" s="262"/>
      <c r="L54" s="262" t="s">
        <v>429</v>
      </c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</row>
    <row r="55" spans="1:24" x14ac:dyDescent="0.25">
      <c r="A55" s="262"/>
      <c r="B55" s="262"/>
      <c r="C55" s="262"/>
      <c r="D55" s="262"/>
      <c r="E55" s="262"/>
      <c r="F55" s="262"/>
      <c r="G55" s="262"/>
      <c r="H55" s="262"/>
      <c r="I55" s="262"/>
      <c r="J55" s="262"/>
      <c r="K55" s="262"/>
      <c r="L55" s="262" t="s">
        <v>430</v>
      </c>
      <c r="M55" s="262"/>
      <c r="N55" s="262"/>
      <c r="O55" s="262"/>
      <c r="P55" s="262" t="s">
        <v>185</v>
      </c>
      <c r="Q55" s="262"/>
      <c r="R55" s="262"/>
      <c r="S55" s="262"/>
      <c r="T55" s="262"/>
      <c r="U55" s="262"/>
      <c r="V55" s="262"/>
      <c r="W55" s="262"/>
      <c r="X55" s="262"/>
    </row>
    <row r="56" spans="1:24" x14ac:dyDescent="0.25">
      <c r="A56" s="262"/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262" t="s">
        <v>431</v>
      </c>
      <c r="M56" s="262"/>
      <c r="N56" s="262"/>
      <c r="O56" s="262"/>
      <c r="P56" s="262" t="s">
        <v>432</v>
      </c>
      <c r="Q56" s="262"/>
      <c r="R56" s="262"/>
      <c r="S56" s="262"/>
      <c r="T56" s="262"/>
      <c r="U56" s="262"/>
      <c r="V56" s="262"/>
      <c r="W56" s="262"/>
      <c r="X56" s="262"/>
    </row>
    <row r="57" spans="1:24" x14ac:dyDescent="0.25">
      <c r="A57" s="262"/>
      <c r="B57" s="262"/>
      <c r="C57" s="262"/>
      <c r="D57" s="262"/>
      <c r="E57" s="262"/>
      <c r="F57" s="262"/>
      <c r="G57" s="262"/>
      <c r="H57" s="262"/>
      <c r="I57" s="262"/>
      <c r="J57" s="262"/>
      <c r="K57" s="262"/>
      <c r="L57" s="273" t="s">
        <v>433</v>
      </c>
      <c r="M57" s="273"/>
      <c r="N57" s="262"/>
      <c r="O57" s="262"/>
      <c r="P57" s="262" t="s">
        <v>182</v>
      </c>
      <c r="Q57" s="262"/>
      <c r="R57" s="262"/>
      <c r="S57" s="262"/>
      <c r="T57" s="262"/>
      <c r="U57" s="262"/>
      <c r="V57" s="262"/>
      <c r="W57" s="262"/>
      <c r="X57" s="262"/>
    </row>
    <row r="58" spans="1:24" x14ac:dyDescent="0.25">
      <c r="A58" s="262"/>
      <c r="B58" s="262"/>
      <c r="C58" s="262"/>
      <c r="D58" s="262"/>
      <c r="E58" s="262"/>
      <c r="F58" s="262"/>
      <c r="G58" s="262"/>
      <c r="H58" s="262"/>
      <c r="I58" s="262"/>
      <c r="J58" s="262"/>
      <c r="K58" s="262"/>
      <c r="L58" s="262" t="s">
        <v>434</v>
      </c>
      <c r="M58" s="262"/>
      <c r="N58" s="262"/>
      <c r="O58" s="262"/>
      <c r="P58" s="262" t="s">
        <v>435</v>
      </c>
      <c r="Q58" s="262"/>
      <c r="R58" s="262"/>
      <c r="S58" s="262"/>
      <c r="T58" s="262"/>
      <c r="U58" s="262"/>
      <c r="V58" s="262"/>
      <c r="W58" s="262"/>
      <c r="X58" s="262"/>
    </row>
    <row r="59" spans="1:24" x14ac:dyDescent="0.25">
      <c r="A59" s="262"/>
      <c r="B59" s="262"/>
      <c r="C59" s="262"/>
      <c r="D59" s="262"/>
      <c r="E59" s="262"/>
      <c r="F59" s="262"/>
      <c r="G59" s="262"/>
      <c r="H59" s="262"/>
      <c r="I59" s="262"/>
      <c r="J59" s="262"/>
      <c r="K59" s="262"/>
      <c r="L59" s="262" t="s">
        <v>436</v>
      </c>
      <c r="M59" s="262"/>
      <c r="N59" s="262"/>
      <c r="O59" s="262"/>
      <c r="P59" s="262" t="s">
        <v>437</v>
      </c>
      <c r="Q59" s="262"/>
      <c r="R59" s="262"/>
      <c r="S59" s="262"/>
      <c r="T59" s="262"/>
      <c r="U59" s="262"/>
      <c r="V59" s="262"/>
      <c r="W59" s="262"/>
      <c r="X59" s="262"/>
    </row>
    <row r="60" spans="1:24" x14ac:dyDescent="0.25">
      <c r="A60" s="262"/>
      <c r="B60" s="262"/>
      <c r="C60" s="262"/>
      <c r="D60" s="262"/>
      <c r="E60" s="262"/>
      <c r="F60" s="262"/>
      <c r="G60" s="262"/>
      <c r="H60" s="262"/>
      <c r="I60" s="262"/>
      <c r="J60" s="262"/>
      <c r="K60" s="262"/>
      <c r="L60" s="262" t="s">
        <v>438</v>
      </c>
      <c r="M60" s="262"/>
      <c r="N60" s="262"/>
      <c r="O60" s="262"/>
      <c r="P60" s="262" t="s">
        <v>439</v>
      </c>
      <c r="Q60" s="262"/>
      <c r="R60" s="262"/>
      <c r="S60" s="262"/>
      <c r="T60" s="262"/>
      <c r="U60" s="262"/>
      <c r="V60" s="262"/>
      <c r="W60" s="262"/>
      <c r="X60" s="262"/>
    </row>
    <row r="61" spans="1:24" x14ac:dyDescent="0.25">
      <c r="A61" s="262"/>
      <c r="B61" s="262"/>
      <c r="C61" s="262"/>
      <c r="D61" s="262"/>
      <c r="E61" s="262"/>
      <c r="F61" s="262"/>
      <c r="G61" s="262"/>
      <c r="H61" s="262"/>
      <c r="I61" s="262"/>
      <c r="J61" s="262"/>
      <c r="K61" s="262"/>
      <c r="L61" s="262" t="s">
        <v>440</v>
      </c>
      <c r="M61" s="262"/>
      <c r="N61" s="262"/>
      <c r="O61" s="262"/>
      <c r="P61" s="262" t="s">
        <v>225</v>
      </c>
      <c r="Q61" s="262"/>
      <c r="R61" s="262"/>
      <c r="S61" s="262"/>
      <c r="T61" s="262"/>
      <c r="U61" s="262"/>
      <c r="V61" s="262"/>
      <c r="W61" s="262"/>
      <c r="X61" s="262"/>
    </row>
    <row r="62" spans="1:24" x14ac:dyDescent="0.25">
      <c r="A62" s="262"/>
      <c r="B62" s="262"/>
      <c r="C62" s="262"/>
      <c r="D62" s="262"/>
      <c r="E62" s="262"/>
      <c r="F62" s="262"/>
      <c r="G62" s="262"/>
      <c r="H62" s="262"/>
      <c r="I62" s="262"/>
      <c r="J62" s="262"/>
      <c r="K62" s="262"/>
      <c r="L62" s="262" t="s">
        <v>441</v>
      </c>
      <c r="M62" s="262"/>
      <c r="N62" s="262"/>
      <c r="O62" s="262"/>
      <c r="P62" s="261" t="s">
        <v>442</v>
      </c>
      <c r="Q62" s="262"/>
      <c r="R62" s="262"/>
      <c r="S62" s="262"/>
      <c r="T62" s="262"/>
      <c r="U62" s="262"/>
      <c r="V62" s="262"/>
      <c r="W62" s="262"/>
      <c r="X62" s="262"/>
    </row>
    <row r="63" spans="1:24" x14ac:dyDescent="0.25">
      <c r="A63" s="262"/>
      <c r="B63" s="262"/>
      <c r="C63" s="262"/>
      <c r="D63" s="262"/>
      <c r="E63" s="262"/>
      <c r="F63" s="262"/>
      <c r="G63" s="262"/>
      <c r="H63" s="262"/>
      <c r="I63" s="262"/>
      <c r="J63" s="262"/>
      <c r="K63" s="262"/>
      <c r="L63" s="262" t="s">
        <v>443</v>
      </c>
      <c r="M63" s="262"/>
      <c r="N63" s="262"/>
      <c r="O63" s="262"/>
      <c r="P63" s="262" t="s">
        <v>160</v>
      </c>
      <c r="Q63" s="262"/>
      <c r="R63" s="262"/>
      <c r="S63" s="262"/>
      <c r="T63" s="262"/>
      <c r="U63" s="262"/>
      <c r="V63" s="262"/>
      <c r="W63" s="262"/>
      <c r="X63" s="262"/>
    </row>
    <row r="64" spans="1:24" x14ac:dyDescent="0.25">
      <c r="A64" s="262"/>
      <c r="B64" s="262"/>
      <c r="C64" s="262"/>
      <c r="D64" s="262"/>
      <c r="E64" s="262"/>
      <c r="F64" s="262"/>
      <c r="G64" s="262"/>
      <c r="H64" s="262"/>
      <c r="I64" s="262"/>
      <c r="J64" s="262"/>
      <c r="K64" s="262"/>
      <c r="L64" s="262" t="s">
        <v>444</v>
      </c>
      <c r="M64" s="262"/>
      <c r="N64" s="262"/>
      <c r="O64" s="262"/>
      <c r="P64" s="262" t="s">
        <v>445</v>
      </c>
      <c r="Q64" s="262"/>
      <c r="R64" s="262"/>
      <c r="S64" s="262"/>
      <c r="T64" s="262"/>
      <c r="U64" s="262"/>
      <c r="V64" s="262"/>
      <c r="W64" s="262"/>
      <c r="X64" s="262"/>
    </row>
    <row r="65" spans="1:24" x14ac:dyDescent="0.25">
      <c r="A65" s="262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 t="s">
        <v>446</v>
      </c>
      <c r="M65" s="262"/>
      <c r="N65" s="262"/>
      <c r="O65" s="262"/>
      <c r="P65" s="262" t="s">
        <v>194</v>
      </c>
      <c r="Q65" s="262"/>
      <c r="R65" s="262"/>
      <c r="S65" s="262"/>
      <c r="T65" s="262"/>
      <c r="U65" s="262"/>
      <c r="V65" s="262"/>
      <c r="W65" s="262"/>
      <c r="X65" s="262"/>
    </row>
    <row r="66" spans="1:24" x14ac:dyDescent="0.25">
      <c r="A66" s="262"/>
      <c r="B66" s="262"/>
      <c r="C66" s="262"/>
      <c r="D66" s="262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262"/>
      <c r="P66" s="262" t="s">
        <v>112</v>
      </c>
      <c r="Q66" s="262"/>
      <c r="R66" s="262"/>
      <c r="S66" s="262"/>
      <c r="T66" s="262"/>
      <c r="U66" s="262"/>
      <c r="V66" s="262"/>
      <c r="W66" s="262"/>
      <c r="X66" s="262"/>
    </row>
    <row r="67" spans="1:24" x14ac:dyDescent="0.25">
      <c r="A67" s="262"/>
      <c r="B67" s="262"/>
      <c r="C67" s="262"/>
      <c r="D67" s="262"/>
      <c r="E67" s="262"/>
      <c r="F67" s="262"/>
      <c r="G67" s="262"/>
      <c r="H67" s="262"/>
      <c r="I67" s="262"/>
      <c r="J67" s="262"/>
      <c r="K67" s="262"/>
      <c r="L67" s="262" t="s">
        <v>447</v>
      </c>
      <c r="M67" s="262"/>
      <c r="N67" s="262"/>
      <c r="O67" s="262"/>
      <c r="P67" s="262" t="s">
        <v>448</v>
      </c>
      <c r="Q67" s="262"/>
      <c r="R67" s="262"/>
      <c r="S67" s="262"/>
      <c r="T67" s="262"/>
      <c r="U67" s="262"/>
      <c r="V67" s="262"/>
      <c r="W67" s="262"/>
      <c r="X67" s="262"/>
    </row>
    <row r="68" spans="1:24" x14ac:dyDescent="0.25">
      <c r="A68" s="262"/>
      <c r="B68" s="262"/>
      <c r="C68" s="262"/>
      <c r="D68" s="262"/>
      <c r="E68" s="262"/>
      <c r="F68" s="262"/>
      <c r="G68" s="262"/>
      <c r="H68" s="262"/>
      <c r="I68" s="262"/>
      <c r="J68" s="262"/>
      <c r="K68" s="262"/>
      <c r="L68" s="262" t="s">
        <v>449</v>
      </c>
      <c r="M68" s="262"/>
      <c r="N68" s="262"/>
      <c r="O68" s="262"/>
      <c r="P68" s="262" t="s">
        <v>450</v>
      </c>
      <c r="Q68" s="262"/>
      <c r="R68" s="262"/>
      <c r="S68" s="262"/>
      <c r="T68" s="262"/>
      <c r="U68" s="262"/>
      <c r="V68" s="262"/>
      <c r="W68" s="262"/>
      <c r="X68" s="262"/>
    </row>
    <row r="69" spans="1:24" x14ac:dyDescent="0.25">
      <c r="A69" s="262"/>
      <c r="B69" s="262"/>
      <c r="C69" s="262"/>
      <c r="D69" s="262"/>
      <c r="E69" s="262"/>
      <c r="F69" s="262"/>
      <c r="G69" s="262"/>
      <c r="H69" s="262"/>
      <c r="I69" s="262"/>
      <c r="J69" s="262"/>
      <c r="K69" s="262"/>
      <c r="L69" s="262" t="s">
        <v>451</v>
      </c>
      <c r="M69" s="262"/>
      <c r="N69" s="262"/>
      <c r="O69" s="262"/>
      <c r="P69" s="262" t="s">
        <v>122</v>
      </c>
      <c r="Q69" s="262"/>
      <c r="R69" s="262"/>
      <c r="S69" s="262"/>
      <c r="T69" s="262"/>
      <c r="U69" s="262"/>
      <c r="V69" s="262"/>
      <c r="W69" s="262"/>
      <c r="X69" s="262"/>
    </row>
    <row r="70" spans="1:24" x14ac:dyDescent="0.25">
      <c r="A70" s="262"/>
      <c r="B70" s="262"/>
      <c r="C70" s="262"/>
      <c r="D70" s="262"/>
      <c r="E70" s="262"/>
      <c r="F70" s="262"/>
      <c r="G70" s="262"/>
      <c r="H70" s="262"/>
      <c r="I70" s="262"/>
      <c r="J70" s="262"/>
      <c r="K70" s="262"/>
      <c r="L70" s="262" t="s">
        <v>452</v>
      </c>
      <c r="M70" s="262"/>
      <c r="N70" s="262"/>
      <c r="O70" s="262"/>
      <c r="P70" s="262" t="s">
        <v>453</v>
      </c>
      <c r="Q70" s="262"/>
      <c r="R70" s="262"/>
      <c r="S70" s="262"/>
      <c r="T70" s="262"/>
      <c r="U70" s="262"/>
      <c r="V70" s="262"/>
      <c r="W70" s="262"/>
      <c r="X70" s="262"/>
    </row>
    <row r="71" spans="1:24" x14ac:dyDescent="0.25">
      <c r="A71" s="262"/>
      <c r="B71" s="262"/>
      <c r="C71" s="262"/>
      <c r="D71" s="262"/>
      <c r="E71" s="262"/>
      <c r="F71" s="262"/>
      <c r="G71" s="262"/>
      <c r="H71" s="262"/>
      <c r="I71" s="262"/>
      <c r="J71" s="262"/>
      <c r="K71" s="262"/>
      <c r="L71" s="262" t="s">
        <v>454</v>
      </c>
      <c r="M71" s="262"/>
      <c r="N71" s="262"/>
      <c r="O71" s="262"/>
      <c r="P71" s="262" t="s">
        <v>127</v>
      </c>
      <c r="Q71" s="262"/>
      <c r="R71" s="262"/>
      <c r="S71" s="262"/>
      <c r="T71" s="262"/>
      <c r="U71" s="262"/>
      <c r="V71" s="262"/>
      <c r="W71" s="262"/>
      <c r="X71" s="262"/>
    </row>
    <row r="72" spans="1:24" x14ac:dyDescent="0.25">
      <c r="A72" s="262"/>
      <c r="B72" s="262"/>
      <c r="C72" s="262"/>
      <c r="D72" s="262"/>
      <c r="E72" s="262"/>
      <c r="F72" s="262"/>
      <c r="G72" s="262"/>
      <c r="H72" s="262"/>
      <c r="I72" s="262"/>
      <c r="J72" s="262"/>
      <c r="K72" s="262"/>
      <c r="L72" s="262"/>
      <c r="M72" s="262"/>
      <c r="N72" s="262"/>
      <c r="O72" s="262"/>
      <c r="P72" s="262" t="s">
        <v>29</v>
      </c>
      <c r="Q72" s="262"/>
      <c r="R72" s="262"/>
      <c r="S72" s="262"/>
      <c r="T72" s="262"/>
      <c r="U72" s="262"/>
      <c r="V72" s="262"/>
      <c r="W72" s="262"/>
      <c r="X72" s="262"/>
    </row>
    <row r="73" spans="1:24" x14ac:dyDescent="0.25">
      <c r="A73" s="262"/>
      <c r="B73" s="262"/>
      <c r="C73" s="262"/>
      <c r="D73" s="262"/>
      <c r="E73" s="262"/>
      <c r="F73" s="262"/>
      <c r="G73" s="262"/>
      <c r="H73" s="262"/>
      <c r="I73" s="262"/>
      <c r="J73" s="262"/>
      <c r="K73" s="262"/>
      <c r="L73" s="273" t="s">
        <v>455</v>
      </c>
      <c r="M73" s="273"/>
      <c r="N73" s="262"/>
      <c r="O73" s="262"/>
      <c r="P73" s="262" t="s">
        <v>142</v>
      </c>
      <c r="Q73" s="262"/>
      <c r="R73" s="262"/>
      <c r="S73" s="262"/>
      <c r="T73" s="262"/>
      <c r="U73" s="262"/>
      <c r="V73" s="262"/>
      <c r="W73" s="262"/>
      <c r="X73" s="262"/>
    </row>
    <row r="74" spans="1:24" x14ac:dyDescent="0.25">
      <c r="A74" s="262"/>
      <c r="B74" s="262"/>
      <c r="C74" s="262"/>
      <c r="D74" s="262"/>
      <c r="E74" s="262"/>
      <c r="F74" s="262"/>
      <c r="G74" s="262"/>
      <c r="H74" s="262"/>
      <c r="I74" s="262"/>
      <c r="J74" s="262"/>
      <c r="K74" s="262"/>
      <c r="L74" s="262" t="s">
        <v>456</v>
      </c>
      <c r="M74" s="262"/>
      <c r="N74" s="262"/>
      <c r="O74" s="262"/>
      <c r="P74" s="262" t="s">
        <v>108</v>
      </c>
      <c r="Q74" s="262"/>
      <c r="R74" s="262"/>
      <c r="S74" s="262"/>
      <c r="T74" s="262"/>
      <c r="U74" s="262"/>
      <c r="V74" s="262"/>
      <c r="W74" s="262"/>
      <c r="X74" s="262"/>
    </row>
    <row r="75" spans="1:24" x14ac:dyDescent="0.25">
      <c r="A75" s="262"/>
      <c r="B75" s="262"/>
      <c r="C75" s="262"/>
      <c r="D75" s="262"/>
      <c r="E75" s="262"/>
      <c r="F75" s="262"/>
      <c r="G75" s="262"/>
      <c r="H75" s="262"/>
      <c r="I75" s="262"/>
      <c r="J75" s="262"/>
      <c r="K75" s="262"/>
      <c r="L75" s="262" t="s">
        <v>457</v>
      </c>
      <c r="M75" s="262"/>
      <c r="N75" s="262"/>
      <c r="O75" s="262"/>
      <c r="P75" s="262" t="s">
        <v>129</v>
      </c>
      <c r="Q75" s="262"/>
      <c r="R75" s="262"/>
      <c r="S75" s="262"/>
      <c r="T75" s="262"/>
      <c r="U75" s="262"/>
      <c r="V75" s="262"/>
      <c r="W75" s="262"/>
      <c r="X75" s="262"/>
    </row>
    <row r="76" spans="1:24" x14ac:dyDescent="0.25">
      <c r="A76" s="262"/>
      <c r="B76" s="262"/>
      <c r="C76" s="262"/>
      <c r="D76" s="262"/>
      <c r="E76" s="262"/>
      <c r="F76" s="262"/>
      <c r="G76" s="262"/>
      <c r="H76" s="262"/>
      <c r="I76" s="262"/>
      <c r="J76" s="262"/>
      <c r="K76" s="262"/>
      <c r="L76" s="262" t="s">
        <v>458</v>
      </c>
      <c r="M76" s="262"/>
      <c r="N76" s="262"/>
      <c r="O76" s="262"/>
      <c r="P76" s="262" t="s">
        <v>140</v>
      </c>
      <c r="Q76" s="262"/>
      <c r="R76" s="262"/>
      <c r="S76" s="262"/>
      <c r="T76" s="262"/>
      <c r="U76" s="262"/>
      <c r="V76" s="262"/>
      <c r="W76" s="262"/>
      <c r="X76" s="262"/>
    </row>
    <row r="77" spans="1:24" x14ac:dyDescent="0.25">
      <c r="A77" s="262"/>
      <c r="B77" s="262"/>
      <c r="C77" s="262"/>
      <c r="D77" s="262"/>
      <c r="E77" s="262"/>
      <c r="F77" s="262"/>
      <c r="G77" s="262"/>
      <c r="H77" s="262"/>
      <c r="I77" s="262"/>
      <c r="J77" s="262"/>
      <c r="K77" s="262"/>
      <c r="L77" s="262" t="s">
        <v>459</v>
      </c>
      <c r="M77" s="262"/>
      <c r="N77" s="262"/>
      <c r="O77" s="262"/>
      <c r="P77" s="262" t="s">
        <v>90</v>
      </c>
      <c r="Q77" s="262"/>
      <c r="R77" s="262"/>
      <c r="S77" s="262"/>
      <c r="T77" s="262"/>
      <c r="U77" s="262"/>
      <c r="V77" s="262"/>
      <c r="W77" s="262"/>
      <c r="X77" s="262"/>
    </row>
    <row r="78" spans="1:24" x14ac:dyDescent="0.25">
      <c r="A78" s="262"/>
      <c r="B78" s="262"/>
      <c r="C78" s="262"/>
      <c r="D78" s="262"/>
      <c r="E78" s="262"/>
      <c r="F78" s="262"/>
      <c r="G78" s="262"/>
      <c r="H78" s="262"/>
      <c r="I78" s="262"/>
      <c r="J78" s="262"/>
      <c r="K78" s="262"/>
      <c r="L78" s="262" t="s">
        <v>460</v>
      </c>
      <c r="M78" s="262"/>
      <c r="N78" s="262"/>
      <c r="O78" s="262"/>
      <c r="P78" s="262" t="s">
        <v>461</v>
      </c>
      <c r="Q78" s="262"/>
      <c r="R78" s="262"/>
      <c r="S78" s="262"/>
      <c r="T78" s="262"/>
      <c r="U78" s="262"/>
      <c r="V78" s="262"/>
      <c r="W78" s="262"/>
      <c r="X78" s="262"/>
    </row>
    <row r="79" spans="1:24" x14ac:dyDescent="0.25">
      <c r="A79" s="262"/>
      <c r="B79" s="262"/>
      <c r="C79" s="262"/>
      <c r="D79" s="262"/>
      <c r="E79" s="262"/>
      <c r="F79" s="262"/>
      <c r="G79" s="262"/>
      <c r="H79" s="262"/>
      <c r="I79" s="262"/>
      <c r="J79" s="262"/>
      <c r="K79" s="262"/>
      <c r="L79" s="262" t="s">
        <v>462</v>
      </c>
      <c r="M79" s="262"/>
      <c r="N79" s="262"/>
      <c r="O79" s="262"/>
      <c r="P79" s="262" t="s">
        <v>131</v>
      </c>
      <c r="Q79" s="262"/>
      <c r="R79" s="262"/>
      <c r="S79" s="262"/>
      <c r="T79" s="262"/>
      <c r="U79" s="262"/>
      <c r="V79" s="262"/>
      <c r="W79" s="262"/>
      <c r="X79" s="262"/>
    </row>
    <row r="80" spans="1:24" x14ac:dyDescent="0.25">
      <c r="A80" s="262"/>
      <c r="B80" s="262"/>
      <c r="C80" s="262"/>
      <c r="D80" s="262"/>
      <c r="E80" s="262"/>
      <c r="F80" s="262"/>
      <c r="G80" s="262"/>
      <c r="H80" s="262"/>
      <c r="I80" s="262"/>
      <c r="J80" s="262"/>
      <c r="K80" s="262"/>
      <c r="L80" s="273" t="s">
        <v>463</v>
      </c>
      <c r="M80" s="273"/>
      <c r="N80" s="262"/>
      <c r="O80" s="262"/>
      <c r="P80" s="262" t="s">
        <v>464</v>
      </c>
      <c r="Q80" s="262"/>
      <c r="R80" s="262"/>
      <c r="S80" s="262"/>
      <c r="T80" s="262"/>
      <c r="U80" s="262"/>
      <c r="V80" s="262"/>
      <c r="W80" s="262"/>
      <c r="X80" s="262"/>
    </row>
    <row r="81" spans="1:24" x14ac:dyDescent="0.25">
      <c r="A81" s="262"/>
      <c r="B81" s="262"/>
      <c r="C81" s="262"/>
      <c r="D81" s="262"/>
      <c r="E81" s="262"/>
      <c r="F81" s="262"/>
      <c r="G81" s="262"/>
      <c r="H81" s="262"/>
      <c r="I81" s="262"/>
      <c r="J81" s="262"/>
      <c r="K81" s="262"/>
      <c r="L81" s="262" t="s">
        <v>465</v>
      </c>
      <c r="M81" s="262"/>
      <c r="N81" s="262"/>
      <c r="O81" s="262"/>
      <c r="P81" s="262" t="s">
        <v>116</v>
      </c>
      <c r="Q81" s="262"/>
      <c r="R81" s="262"/>
      <c r="S81" s="262"/>
      <c r="T81" s="262"/>
      <c r="U81" s="262"/>
      <c r="V81" s="262"/>
      <c r="W81" s="262"/>
      <c r="X81" s="262"/>
    </row>
    <row r="82" spans="1:24" x14ac:dyDescent="0.25">
      <c r="A82" s="262"/>
      <c r="B82" s="262"/>
      <c r="C82" s="262"/>
      <c r="D82" s="262"/>
      <c r="E82" s="262"/>
      <c r="F82" s="262"/>
      <c r="G82" s="262"/>
      <c r="H82" s="262"/>
      <c r="I82" s="262"/>
      <c r="J82" s="262"/>
      <c r="K82" s="262"/>
      <c r="L82" s="262" t="s">
        <v>466</v>
      </c>
      <c r="M82" s="262"/>
      <c r="N82" s="262"/>
      <c r="O82" s="262"/>
      <c r="P82" s="279" t="s">
        <v>133</v>
      </c>
      <c r="Q82" s="262"/>
      <c r="R82" s="262"/>
      <c r="S82" s="262"/>
      <c r="T82" s="262"/>
      <c r="U82" s="262"/>
      <c r="V82" s="262"/>
      <c r="W82" s="262"/>
      <c r="X82" s="262"/>
    </row>
    <row r="83" spans="1:24" x14ac:dyDescent="0.25">
      <c r="A83" s="262"/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 t="s">
        <v>467</v>
      </c>
      <c r="M83" s="262"/>
      <c r="N83" s="262"/>
      <c r="O83" s="262"/>
      <c r="P83" s="262" t="s">
        <v>468</v>
      </c>
      <c r="Q83" s="262"/>
      <c r="R83" s="262"/>
      <c r="S83" s="262"/>
      <c r="T83" s="262"/>
      <c r="U83" s="262"/>
      <c r="V83" s="262"/>
      <c r="W83" s="262"/>
      <c r="X83" s="262"/>
    </row>
    <row r="84" spans="1:24" x14ac:dyDescent="0.25">
      <c r="A84" s="262"/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 t="s">
        <v>469</v>
      </c>
      <c r="M84" s="262"/>
      <c r="N84" s="262"/>
      <c r="O84" s="262"/>
      <c r="P84" s="262" t="s">
        <v>470</v>
      </c>
      <c r="Q84" s="262"/>
      <c r="R84" s="262"/>
      <c r="S84" s="262"/>
      <c r="T84" s="262"/>
      <c r="U84" s="262"/>
      <c r="V84" s="262"/>
      <c r="W84" s="262"/>
      <c r="X84" s="262"/>
    </row>
    <row r="85" spans="1:24" x14ac:dyDescent="0.25">
      <c r="A85" s="262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 t="s">
        <v>471</v>
      </c>
      <c r="M85" s="262"/>
      <c r="N85" s="262"/>
      <c r="O85" s="262"/>
      <c r="P85" s="262" t="s">
        <v>75</v>
      </c>
      <c r="Q85" s="262"/>
      <c r="R85" s="262"/>
      <c r="S85" s="262"/>
      <c r="T85" s="262"/>
      <c r="U85" s="262"/>
      <c r="V85" s="262"/>
      <c r="W85" s="262"/>
      <c r="X85" s="262"/>
    </row>
    <row r="86" spans="1:24" x14ac:dyDescent="0.25">
      <c r="A86" s="262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 t="s">
        <v>472</v>
      </c>
      <c r="M86" s="262"/>
      <c r="N86" s="262"/>
      <c r="O86" s="262"/>
      <c r="P86" s="262" t="s">
        <v>83</v>
      </c>
      <c r="Q86" s="262"/>
      <c r="R86" s="262"/>
      <c r="S86" s="262"/>
      <c r="T86" s="262"/>
      <c r="U86" s="262"/>
      <c r="V86" s="262"/>
      <c r="W86" s="262"/>
      <c r="X86" s="262"/>
    </row>
    <row r="87" spans="1:24" x14ac:dyDescent="0.25">
      <c r="A87" s="262"/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 t="s">
        <v>473</v>
      </c>
      <c r="M87" s="262"/>
      <c r="N87" s="262"/>
      <c r="O87" s="262"/>
      <c r="P87" s="262" t="s">
        <v>474</v>
      </c>
      <c r="Q87" s="262"/>
      <c r="R87" s="262"/>
      <c r="S87" s="262"/>
      <c r="T87" s="262"/>
      <c r="U87" s="262"/>
      <c r="V87" s="262"/>
      <c r="W87" s="262"/>
      <c r="X87" s="262"/>
    </row>
    <row r="88" spans="1:24" x14ac:dyDescent="0.25">
      <c r="A88" s="262"/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262" t="s">
        <v>475</v>
      </c>
      <c r="M88" s="262"/>
      <c r="N88" s="262"/>
      <c r="O88" s="262"/>
      <c r="P88" s="262" t="s">
        <v>476</v>
      </c>
      <c r="Q88" s="262"/>
      <c r="R88" s="262"/>
      <c r="S88" s="262"/>
      <c r="T88" s="262"/>
      <c r="U88" s="262"/>
      <c r="V88" s="262"/>
      <c r="W88" s="262"/>
      <c r="X88" s="262"/>
    </row>
    <row r="89" spans="1:24" x14ac:dyDescent="0.25">
      <c r="A89" s="262"/>
      <c r="B89" s="262"/>
      <c r="C89" s="262"/>
      <c r="D89" s="262"/>
      <c r="E89" s="262"/>
      <c r="F89" s="262"/>
      <c r="G89" s="262"/>
      <c r="H89" s="262"/>
      <c r="I89" s="262"/>
      <c r="J89" s="262"/>
      <c r="K89" s="262"/>
      <c r="L89" s="273" t="s">
        <v>477</v>
      </c>
      <c r="M89" s="273"/>
      <c r="N89" s="262"/>
      <c r="O89" s="262"/>
      <c r="P89" s="262" t="s">
        <v>66</v>
      </c>
      <c r="Q89" s="262"/>
      <c r="R89" s="262"/>
      <c r="S89" s="262"/>
      <c r="T89" s="262"/>
      <c r="U89" s="262"/>
      <c r="V89" s="262"/>
      <c r="W89" s="262"/>
      <c r="X89" s="262"/>
    </row>
    <row r="90" spans="1:24" x14ac:dyDescent="0.25">
      <c r="A90" s="262"/>
      <c r="B90" s="262"/>
      <c r="C90" s="262"/>
      <c r="D90" s="262"/>
      <c r="E90" s="262"/>
      <c r="F90" s="262"/>
      <c r="G90" s="262"/>
      <c r="H90" s="262"/>
      <c r="I90" s="262"/>
      <c r="J90" s="262"/>
      <c r="K90" s="262"/>
      <c r="L90" s="262" t="s">
        <v>478</v>
      </c>
      <c r="M90" s="262"/>
      <c r="N90" s="262"/>
      <c r="O90" s="262"/>
      <c r="P90" s="262" t="s">
        <v>479</v>
      </c>
      <c r="Q90" s="262"/>
      <c r="R90" s="262"/>
      <c r="S90" s="262"/>
      <c r="T90" s="262"/>
      <c r="U90" s="262"/>
      <c r="V90" s="262"/>
      <c r="W90" s="262"/>
      <c r="X90" s="262"/>
    </row>
    <row r="91" spans="1:24" x14ac:dyDescent="0.25">
      <c r="A91" s="262"/>
      <c r="B91" s="262"/>
      <c r="C91" s="262"/>
      <c r="D91" s="262"/>
      <c r="E91" s="262"/>
      <c r="F91" s="262"/>
      <c r="G91" s="262"/>
      <c r="H91" s="262"/>
      <c r="I91" s="262"/>
      <c r="J91" s="262"/>
      <c r="K91" s="262"/>
      <c r="L91" s="262" t="s">
        <v>480</v>
      </c>
      <c r="M91" s="262"/>
      <c r="N91" s="262"/>
      <c r="O91" s="262"/>
      <c r="P91" s="262" t="s">
        <v>85</v>
      </c>
      <c r="Q91" s="262"/>
      <c r="R91" s="262"/>
      <c r="S91" s="262"/>
      <c r="T91" s="262"/>
      <c r="U91" s="262"/>
      <c r="V91" s="262"/>
      <c r="W91" s="262"/>
      <c r="X91" s="262"/>
    </row>
    <row r="92" spans="1:24" x14ac:dyDescent="0.25">
      <c r="A92" s="262"/>
      <c r="B92" s="262"/>
      <c r="C92" s="262"/>
      <c r="D92" s="262"/>
      <c r="E92" s="262"/>
      <c r="F92" s="262"/>
      <c r="G92" s="262"/>
      <c r="H92" s="262"/>
      <c r="I92" s="262"/>
      <c r="J92" s="262"/>
      <c r="K92" s="262"/>
      <c r="L92" s="262" t="s">
        <v>481</v>
      </c>
      <c r="M92" s="262"/>
      <c r="N92" s="262"/>
      <c r="O92" s="262"/>
      <c r="P92" s="262" t="s">
        <v>49</v>
      </c>
      <c r="Q92" s="262"/>
      <c r="R92" s="262"/>
      <c r="S92" s="262"/>
      <c r="T92" s="262"/>
      <c r="U92" s="262"/>
      <c r="V92" s="262"/>
      <c r="W92" s="262"/>
      <c r="X92" s="262"/>
    </row>
    <row r="93" spans="1:24" x14ac:dyDescent="0.25">
      <c r="A93" s="262"/>
      <c r="B93" s="262"/>
      <c r="C93" s="262"/>
      <c r="D93" s="262"/>
      <c r="E93" s="262"/>
      <c r="F93" s="262"/>
      <c r="G93" s="262"/>
      <c r="H93" s="262"/>
      <c r="I93" s="262"/>
      <c r="J93" s="262"/>
      <c r="K93" s="262"/>
      <c r="L93" s="262" t="s">
        <v>482</v>
      </c>
      <c r="M93" s="262"/>
      <c r="N93" s="262"/>
      <c r="O93" s="262"/>
      <c r="P93" s="262" t="s">
        <v>63</v>
      </c>
      <c r="Q93" s="262"/>
      <c r="R93" s="262"/>
      <c r="S93" s="262"/>
      <c r="T93" s="262"/>
      <c r="U93" s="262"/>
      <c r="V93" s="262"/>
      <c r="W93" s="262"/>
      <c r="X93" s="262"/>
    </row>
    <row r="94" spans="1:24" x14ac:dyDescent="0.25">
      <c r="A94" s="262"/>
      <c r="B94" s="262"/>
      <c r="C94" s="262"/>
      <c r="D94" s="262"/>
      <c r="E94" s="262"/>
      <c r="F94" s="262"/>
      <c r="G94" s="262"/>
      <c r="H94" s="262"/>
      <c r="I94" s="262"/>
      <c r="J94" s="262"/>
      <c r="K94" s="262"/>
      <c r="L94" s="273" t="s">
        <v>483</v>
      </c>
      <c r="M94" s="273"/>
      <c r="N94" s="262"/>
      <c r="O94" s="262"/>
      <c r="P94" s="262" t="s">
        <v>275</v>
      </c>
      <c r="Q94" s="262"/>
      <c r="R94" s="262"/>
      <c r="S94" s="262"/>
      <c r="T94" s="262"/>
      <c r="U94" s="262"/>
      <c r="V94" s="262"/>
      <c r="W94" s="262"/>
      <c r="X94" s="262"/>
    </row>
    <row r="95" spans="1:24" x14ac:dyDescent="0.25">
      <c r="A95" s="262"/>
      <c r="B95" s="262"/>
      <c r="C95" s="262"/>
      <c r="D95" s="262"/>
      <c r="E95" s="262"/>
      <c r="F95" s="262"/>
      <c r="G95" s="262"/>
      <c r="H95" s="262"/>
      <c r="I95" s="262"/>
      <c r="J95" s="262"/>
      <c r="K95" s="262"/>
      <c r="L95" s="262" t="s">
        <v>484</v>
      </c>
      <c r="M95" s="262"/>
      <c r="N95" s="262"/>
      <c r="O95" s="262"/>
      <c r="P95" s="262" t="s">
        <v>13</v>
      </c>
      <c r="Q95" s="262"/>
      <c r="R95" s="262"/>
      <c r="S95" s="262"/>
      <c r="T95" s="262"/>
      <c r="U95" s="262"/>
      <c r="V95" s="262"/>
      <c r="W95" s="262"/>
      <c r="X95" s="262"/>
    </row>
    <row r="96" spans="1:24" x14ac:dyDescent="0.25">
      <c r="A96" s="262"/>
      <c r="B96" s="262"/>
      <c r="C96" s="262"/>
      <c r="D96" s="262"/>
      <c r="E96" s="262"/>
      <c r="F96" s="262"/>
      <c r="G96" s="262"/>
      <c r="H96" s="262"/>
      <c r="I96" s="262"/>
      <c r="J96" s="262"/>
      <c r="K96" s="262"/>
      <c r="L96" s="262"/>
      <c r="M96" s="262"/>
      <c r="N96" s="262"/>
      <c r="O96" s="262"/>
      <c r="P96" s="262" t="s">
        <v>485</v>
      </c>
      <c r="Q96" s="262"/>
      <c r="R96" s="262"/>
      <c r="S96" s="262"/>
      <c r="T96" s="262"/>
      <c r="U96" s="262"/>
      <c r="V96" s="262"/>
      <c r="W96" s="262"/>
      <c r="X96" s="262"/>
    </row>
    <row r="97" spans="1:24" x14ac:dyDescent="0.25">
      <c r="A97" s="262"/>
      <c r="B97" s="262"/>
      <c r="C97" s="262"/>
      <c r="D97" s="262"/>
      <c r="E97" s="262"/>
      <c r="F97" s="262"/>
      <c r="G97" s="262"/>
      <c r="H97" s="262"/>
      <c r="I97" s="262"/>
      <c r="J97" s="262"/>
      <c r="K97" s="262"/>
      <c r="L97" s="262" t="s">
        <v>486</v>
      </c>
      <c r="M97" s="262"/>
      <c r="N97" s="262"/>
      <c r="O97" s="262"/>
      <c r="P97" s="262" t="s">
        <v>29</v>
      </c>
      <c r="Q97" s="262"/>
      <c r="R97" s="262"/>
      <c r="S97" s="262"/>
      <c r="T97" s="262"/>
      <c r="U97" s="262"/>
      <c r="V97" s="262"/>
      <c r="W97" s="262"/>
      <c r="X97" s="262"/>
    </row>
    <row r="98" spans="1:24" x14ac:dyDescent="0.25">
      <c r="A98" s="262"/>
      <c r="B98" s="262"/>
      <c r="C98" s="262"/>
      <c r="D98" s="262"/>
      <c r="E98" s="262"/>
      <c r="F98" s="262"/>
      <c r="G98" s="262"/>
      <c r="H98" s="262"/>
      <c r="I98" s="262"/>
      <c r="J98" s="262"/>
      <c r="K98" s="262"/>
      <c r="L98" s="262" t="s">
        <v>487</v>
      </c>
      <c r="M98" s="262"/>
      <c r="N98" s="262"/>
      <c r="O98" s="262"/>
      <c r="P98" s="262" t="s">
        <v>488</v>
      </c>
      <c r="Q98" s="262"/>
      <c r="R98" s="262"/>
      <c r="S98" s="262"/>
      <c r="T98" s="262"/>
      <c r="U98" s="262"/>
      <c r="V98" s="262"/>
      <c r="W98" s="262"/>
      <c r="X98" s="262"/>
    </row>
    <row r="99" spans="1:24" x14ac:dyDescent="0.25">
      <c r="A99" s="262"/>
      <c r="B99" s="262"/>
      <c r="C99" s="262"/>
      <c r="D99" s="262"/>
      <c r="E99" s="262"/>
      <c r="F99" s="262"/>
      <c r="G99" s="262"/>
      <c r="H99" s="262"/>
      <c r="I99" s="262"/>
      <c r="J99" s="262"/>
      <c r="K99" s="262"/>
      <c r="L99" s="262" t="s">
        <v>489</v>
      </c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</row>
    <row r="100" spans="1:24" x14ac:dyDescent="0.25">
      <c r="A100" s="262"/>
      <c r="B100" s="262"/>
      <c r="C100" s="262"/>
      <c r="D100" s="262"/>
      <c r="E100" s="262"/>
      <c r="F100" s="262"/>
      <c r="G100" s="262"/>
      <c r="H100" s="262"/>
      <c r="I100" s="262"/>
      <c r="J100" s="262"/>
      <c r="K100" s="262"/>
      <c r="L100" s="262" t="s">
        <v>490</v>
      </c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</row>
    <row r="101" spans="1:24" x14ac:dyDescent="0.25">
      <c r="A101" s="262"/>
      <c r="B101" s="262"/>
      <c r="C101" s="262"/>
      <c r="D101" s="262"/>
      <c r="E101" s="262"/>
      <c r="F101" s="262"/>
      <c r="G101" s="262"/>
      <c r="H101" s="262"/>
      <c r="I101" s="262"/>
      <c r="J101" s="262"/>
      <c r="K101" s="262"/>
      <c r="L101" s="262" t="s">
        <v>491</v>
      </c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</row>
    <row r="102" spans="1:24" x14ac:dyDescent="0.25">
      <c r="A102" s="262"/>
      <c r="B102" s="262"/>
      <c r="C102" s="262"/>
      <c r="D102" s="262"/>
      <c r="E102" s="262"/>
      <c r="F102" s="262"/>
      <c r="G102" s="262"/>
      <c r="H102" s="262"/>
      <c r="I102" s="262"/>
      <c r="J102" s="262"/>
      <c r="K102" s="262"/>
      <c r="L102" s="262" t="s">
        <v>492</v>
      </c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</row>
    <row r="103" spans="1:24" x14ac:dyDescent="0.25">
      <c r="A103" s="262"/>
      <c r="B103" s="262"/>
      <c r="C103" s="262"/>
      <c r="D103" s="262"/>
      <c r="E103" s="262"/>
      <c r="F103" s="262"/>
      <c r="G103" s="262"/>
      <c r="H103" s="262"/>
      <c r="I103" s="262"/>
      <c r="J103" s="262"/>
      <c r="K103" s="262"/>
      <c r="L103" s="262" t="s">
        <v>493</v>
      </c>
      <c r="M103" s="262"/>
      <c r="N103" s="262"/>
      <c r="O103" s="262"/>
      <c r="P103" s="262"/>
      <c r="Q103" s="262"/>
      <c r="R103" s="262"/>
      <c r="S103" s="262"/>
      <c r="T103" s="262"/>
      <c r="U103" s="262"/>
      <c r="V103" s="262"/>
      <c r="W103" s="262"/>
      <c r="X103" s="262"/>
    </row>
    <row r="104" spans="1:24" x14ac:dyDescent="0.25">
      <c r="A104" s="262"/>
      <c r="B104" s="262"/>
      <c r="C104" s="262"/>
      <c r="D104" s="262"/>
      <c r="E104" s="262"/>
      <c r="F104" s="262"/>
      <c r="G104" s="262"/>
      <c r="H104" s="262"/>
      <c r="I104" s="262"/>
      <c r="J104" s="262"/>
      <c r="K104" s="262"/>
      <c r="L104" s="262" t="s">
        <v>494</v>
      </c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</row>
    <row r="105" spans="1:24" x14ac:dyDescent="0.25">
      <c r="A105" s="262"/>
      <c r="B105" s="262"/>
      <c r="C105" s="262"/>
      <c r="D105" s="262"/>
      <c r="E105" s="262"/>
      <c r="F105" s="262"/>
      <c r="G105" s="262"/>
      <c r="H105" s="262"/>
      <c r="I105" s="262"/>
      <c r="J105" s="262"/>
      <c r="K105" s="262"/>
      <c r="L105" s="262" t="s">
        <v>495</v>
      </c>
      <c r="M105" s="262"/>
      <c r="N105" s="262"/>
      <c r="O105" s="262"/>
      <c r="P105" s="262"/>
      <c r="Q105" s="262"/>
      <c r="R105" s="262"/>
      <c r="S105" s="262"/>
      <c r="T105" s="262"/>
      <c r="U105" s="262"/>
      <c r="V105" s="262"/>
      <c r="W105" s="262"/>
      <c r="X105" s="262"/>
    </row>
    <row r="106" spans="1:24" x14ac:dyDescent="0.25">
      <c r="A106" s="262"/>
      <c r="B106" s="262"/>
      <c r="C106" s="262"/>
      <c r="D106" s="262"/>
      <c r="E106" s="262"/>
      <c r="F106" s="262"/>
      <c r="G106" s="262"/>
      <c r="H106" s="262"/>
      <c r="I106" s="262"/>
      <c r="J106" s="262"/>
      <c r="K106" s="262"/>
      <c r="L106" s="262" t="s">
        <v>496</v>
      </c>
      <c r="M106" s="262"/>
      <c r="N106" s="262"/>
      <c r="O106" s="262"/>
      <c r="P106" s="262"/>
      <c r="Q106" s="262"/>
      <c r="R106" s="262"/>
      <c r="S106" s="262"/>
      <c r="T106" s="262"/>
      <c r="U106" s="262"/>
      <c r="V106" s="262"/>
      <c r="W106" s="262"/>
      <c r="X106" s="262"/>
    </row>
    <row r="107" spans="1:24" x14ac:dyDescent="0.25">
      <c r="A107" s="262"/>
      <c r="B107" s="262"/>
      <c r="C107" s="262"/>
      <c r="D107" s="262"/>
      <c r="E107" s="262"/>
      <c r="F107" s="262"/>
      <c r="G107" s="262"/>
      <c r="H107" s="262"/>
      <c r="I107" s="262"/>
      <c r="J107" s="262"/>
      <c r="K107" s="262"/>
      <c r="L107" s="262" t="s">
        <v>497</v>
      </c>
      <c r="M107" s="262"/>
      <c r="N107" s="262"/>
      <c r="O107" s="262"/>
      <c r="P107" s="262"/>
      <c r="Q107" s="262"/>
      <c r="R107" s="262"/>
      <c r="S107" s="262"/>
      <c r="T107" s="262"/>
      <c r="U107" s="262"/>
      <c r="V107" s="262"/>
      <c r="W107" s="262"/>
      <c r="X107" s="262"/>
    </row>
    <row r="108" spans="1:24" x14ac:dyDescent="0.25">
      <c r="A108" s="262"/>
      <c r="B108" s="262"/>
      <c r="C108" s="262"/>
      <c r="D108" s="262"/>
      <c r="E108" s="262"/>
      <c r="F108" s="262"/>
      <c r="G108" s="262"/>
      <c r="H108" s="262"/>
      <c r="I108" s="262"/>
      <c r="J108" s="262"/>
      <c r="K108" s="262"/>
      <c r="L108" s="262" t="s">
        <v>498</v>
      </c>
      <c r="M108" s="262"/>
      <c r="N108" s="262"/>
      <c r="O108" s="262"/>
      <c r="P108" s="262"/>
      <c r="Q108" s="262"/>
      <c r="R108" s="262"/>
      <c r="S108" s="262"/>
      <c r="T108" s="262"/>
      <c r="U108" s="262"/>
      <c r="V108" s="262"/>
      <c r="W108" s="262"/>
      <c r="X108" s="262"/>
    </row>
    <row r="109" spans="1:24" x14ac:dyDescent="0.25">
      <c r="A109" s="262"/>
      <c r="B109" s="262"/>
      <c r="C109" s="262"/>
      <c r="D109" s="262"/>
      <c r="E109" s="262"/>
      <c r="F109" s="262"/>
      <c r="G109" s="262"/>
      <c r="H109" s="262"/>
      <c r="I109" s="262"/>
      <c r="J109" s="262"/>
      <c r="K109" s="262"/>
      <c r="L109" s="262" t="s">
        <v>499</v>
      </c>
      <c r="M109" s="262"/>
      <c r="N109" s="262"/>
      <c r="O109" s="262"/>
      <c r="P109" s="262"/>
      <c r="Q109" s="262"/>
      <c r="R109" s="262"/>
      <c r="S109" s="262"/>
      <c r="T109" s="262"/>
      <c r="U109" s="262"/>
      <c r="V109" s="262"/>
      <c r="W109" s="262"/>
      <c r="X109" s="262"/>
    </row>
    <row r="110" spans="1:24" x14ac:dyDescent="0.25">
      <c r="A110" s="262"/>
      <c r="B110" s="262"/>
      <c r="C110" s="262"/>
      <c r="D110" s="262"/>
      <c r="E110" s="262"/>
      <c r="F110" s="262"/>
      <c r="G110" s="262"/>
      <c r="H110" s="262"/>
      <c r="I110" s="262"/>
      <c r="J110" s="262"/>
      <c r="K110" s="262"/>
      <c r="L110" s="273" t="s">
        <v>500</v>
      </c>
      <c r="M110" s="273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  <c r="X110" s="262"/>
    </row>
    <row r="111" spans="1:24" x14ac:dyDescent="0.25">
      <c r="A111" s="262"/>
      <c r="B111" s="262"/>
      <c r="C111" s="262"/>
      <c r="D111" s="262"/>
      <c r="E111" s="262"/>
      <c r="F111" s="262"/>
      <c r="G111" s="262"/>
      <c r="H111" s="262"/>
      <c r="I111" s="262"/>
      <c r="J111" s="262"/>
      <c r="K111" s="262"/>
      <c r="L111" s="262" t="s">
        <v>501</v>
      </c>
      <c r="M111" s="262"/>
      <c r="N111" s="262"/>
      <c r="O111" s="262"/>
      <c r="P111" s="262"/>
      <c r="Q111" s="262"/>
      <c r="R111" s="262"/>
      <c r="S111" s="262"/>
      <c r="T111" s="262"/>
      <c r="U111" s="262"/>
      <c r="V111" s="262"/>
      <c r="W111" s="262"/>
      <c r="X111" s="262"/>
    </row>
    <row r="112" spans="1:24" x14ac:dyDescent="0.25">
      <c r="A112" s="262"/>
      <c r="B112" s="262"/>
      <c r="C112" s="262"/>
      <c r="D112" s="262"/>
      <c r="E112" s="262"/>
      <c r="F112" s="262"/>
      <c r="G112" s="262"/>
      <c r="H112" s="262"/>
      <c r="I112" s="262"/>
      <c r="J112" s="262"/>
      <c r="K112" s="262"/>
      <c r="L112" s="262" t="s">
        <v>502</v>
      </c>
      <c r="M112" s="262"/>
      <c r="N112" s="262"/>
      <c r="O112" s="262"/>
      <c r="P112" s="262"/>
      <c r="Q112" s="262"/>
      <c r="R112" s="262"/>
      <c r="S112" s="262"/>
      <c r="T112" s="262"/>
      <c r="U112" s="262"/>
      <c r="V112" s="262"/>
      <c r="W112" s="262"/>
      <c r="X112" s="262"/>
    </row>
    <row r="113" spans="1:24" x14ac:dyDescent="0.25">
      <c r="A113" s="262"/>
      <c r="B113" s="262"/>
      <c r="C113" s="262"/>
      <c r="D113" s="262"/>
      <c r="E113" s="262"/>
      <c r="F113" s="262"/>
      <c r="G113" s="262"/>
      <c r="H113" s="262"/>
      <c r="I113" s="262"/>
      <c r="J113" s="262"/>
      <c r="K113" s="262"/>
      <c r="L113" s="262" t="s">
        <v>503</v>
      </c>
      <c r="M113" s="262"/>
      <c r="N113" s="262"/>
      <c r="O113" s="262"/>
      <c r="P113" s="262"/>
      <c r="Q113" s="262"/>
      <c r="R113" s="262"/>
      <c r="S113" s="262"/>
      <c r="T113" s="262"/>
      <c r="U113" s="262"/>
      <c r="V113" s="262"/>
      <c r="W113" s="262"/>
      <c r="X113" s="262"/>
    </row>
    <row r="114" spans="1:24" x14ac:dyDescent="0.25">
      <c r="A114" s="262"/>
      <c r="B114" s="262"/>
      <c r="C114" s="262"/>
      <c r="D114" s="262"/>
      <c r="E114" s="262"/>
      <c r="F114" s="262"/>
      <c r="G114" s="262"/>
      <c r="H114" s="262"/>
      <c r="I114" s="262"/>
      <c r="J114" s="262"/>
      <c r="K114" s="262"/>
      <c r="L114" s="262" t="s">
        <v>504</v>
      </c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262"/>
      <c r="X114" s="262"/>
    </row>
    <row r="115" spans="1:24" x14ac:dyDescent="0.25">
      <c r="A115" s="262"/>
      <c r="B115" s="262"/>
      <c r="C115" s="262"/>
      <c r="D115" s="262"/>
      <c r="E115" s="262"/>
      <c r="F115" s="262"/>
      <c r="G115" s="262"/>
      <c r="H115" s="262"/>
      <c r="I115" s="262"/>
      <c r="J115" s="262"/>
      <c r="K115" s="262"/>
      <c r="L115" s="262" t="s">
        <v>505</v>
      </c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  <c r="X115" s="262"/>
    </row>
    <row r="116" spans="1:24" x14ac:dyDescent="0.25">
      <c r="A116" s="262"/>
      <c r="B116" s="262"/>
      <c r="C116" s="262"/>
      <c r="D116" s="262"/>
      <c r="E116" s="262"/>
      <c r="F116" s="262"/>
      <c r="G116" s="262"/>
      <c r="H116" s="262"/>
      <c r="I116" s="262"/>
      <c r="J116" s="262"/>
      <c r="K116" s="262"/>
      <c r="L116" s="262" t="s">
        <v>506</v>
      </c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</row>
  </sheetData>
  <dataValidations count="2">
    <dataValidation type="list" allowBlank="1" showInputMessage="1" showErrorMessage="1" sqref="V3:V15" xr:uid="{6A53EF93-8521-4512-8D60-ED2A4489F9C3}">
      <formula1>$V$3:$V$13</formula1>
    </dataValidation>
    <dataValidation type="list" allowBlank="1" promptTitle="Zariadenia" sqref="P35" xr:uid="{00000000-0002-0000-01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2"/>
  <dimension ref="A1:T186"/>
  <sheetViews>
    <sheetView view="pageBreakPreview" topLeftCell="A160" zoomScale="30" zoomScaleNormal="30" zoomScaleSheetLayoutView="30" zoomScalePageLayoutView="30" workbookViewId="0">
      <selection activeCell="M18" sqref="M18"/>
    </sheetView>
  </sheetViews>
  <sheetFormatPr defaultRowHeight="15" x14ac:dyDescent="0.25"/>
  <cols>
    <col min="1" max="1" width="44" style="1" customWidth="1"/>
    <col min="2" max="3" width="24.42578125" style="67" customWidth="1"/>
    <col min="4" max="4" width="136" customWidth="1"/>
    <col min="5" max="5" width="222.7109375" customWidth="1"/>
    <col min="6" max="6" width="86" customWidth="1"/>
    <col min="7" max="7" width="59.28515625" customWidth="1"/>
    <col min="8" max="8" width="39.28515625" customWidth="1"/>
    <col min="9" max="9" width="44.28515625" customWidth="1"/>
    <col min="10" max="10" width="41.7109375" customWidth="1"/>
    <col min="11" max="11" width="49.7109375" customWidth="1"/>
    <col min="12" max="12" width="47.28515625" customWidth="1"/>
    <col min="13" max="13" width="45" customWidth="1"/>
    <col min="15" max="15" width="50.28515625" customWidth="1"/>
    <col min="16" max="17" width="44.42578125" bestFit="1" customWidth="1"/>
    <col min="18" max="18" width="27.7109375" customWidth="1"/>
    <col min="20" max="20" width="22.5703125" bestFit="1" customWidth="1"/>
  </cols>
  <sheetData>
    <row r="1" spans="1:17" ht="57" customHeight="1" thickBot="1" x14ac:dyDescent="0.3">
      <c r="A1" s="4"/>
      <c r="B1" s="501" t="s">
        <v>507</v>
      </c>
      <c r="C1" s="501"/>
      <c r="D1" s="502"/>
      <c r="E1" s="502"/>
      <c r="F1" s="502"/>
      <c r="G1" s="502"/>
      <c r="H1" s="502"/>
      <c r="I1" s="502"/>
      <c r="J1" s="502"/>
      <c r="K1" s="502"/>
      <c r="L1" s="5"/>
      <c r="M1" s="6"/>
    </row>
    <row r="2" spans="1:17" ht="28.5" customHeight="1" x14ac:dyDescent="0.25">
      <c r="A2" s="503"/>
      <c r="B2" s="521"/>
      <c r="C2" s="522"/>
      <c r="D2" s="505" t="s">
        <v>508</v>
      </c>
      <c r="E2" s="505">
        <v>2018</v>
      </c>
      <c r="F2" s="507">
        <v>2019</v>
      </c>
      <c r="G2" s="507">
        <v>2020</v>
      </c>
      <c r="H2" s="509" t="s">
        <v>509</v>
      </c>
      <c r="I2" s="510"/>
      <c r="J2" s="518" t="s">
        <v>510</v>
      </c>
      <c r="K2" s="515" t="s">
        <v>511</v>
      </c>
      <c r="L2" s="515" t="s">
        <v>511</v>
      </c>
      <c r="M2" s="515" t="s">
        <v>511</v>
      </c>
    </row>
    <row r="3" spans="1:17" ht="26.25" customHeight="1" x14ac:dyDescent="0.25">
      <c r="A3" s="504"/>
      <c r="B3" s="523"/>
      <c r="C3" s="524"/>
      <c r="D3" s="506"/>
      <c r="E3" s="506"/>
      <c r="F3" s="508"/>
      <c r="G3" s="508"/>
      <c r="H3" s="511"/>
      <c r="I3" s="512"/>
      <c r="J3" s="519"/>
      <c r="K3" s="516"/>
      <c r="L3" s="516"/>
      <c r="M3" s="516"/>
    </row>
    <row r="4" spans="1:17" ht="21.75" customHeight="1" thickBot="1" x14ac:dyDescent="0.3">
      <c r="A4" s="504"/>
      <c r="B4" s="525"/>
      <c r="C4" s="526"/>
      <c r="D4" s="506"/>
      <c r="E4" s="506"/>
      <c r="F4" s="508"/>
      <c r="G4" s="508"/>
      <c r="H4" s="513"/>
      <c r="I4" s="514"/>
      <c r="J4" s="519"/>
      <c r="K4" s="516"/>
      <c r="L4" s="516"/>
      <c r="M4" s="516"/>
    </row>
    <row r="5" spans="1:17" ht="51" customHeight="1" thickBot="1" x14ac:dyDescent="0.3">
      <c r="A5" s="527" t="s">
        <v>512</v>
      </c>
      <c r="B5" s="528"/>
      <c r="C5" s="528"/>
      <c r="D5" s="179">
        <f>SUM(E5:G5)</f>
        <v>5849680.3699999992</v>
      </c>
      <c r="E5" s="179">
        <f>SUM(K27:K28,K30,K32,K36,K50,K57,K61:K62,K69,K71,K73,K75,K80:K82,K84,K86,K89,K92,K96,K100,K103,K105,K110:K112,K114:K115,K122,K135,K137:K141,K149,K151,K159,K173,K176)</f>
        <v>4399474.3599999994</v>
      </c>
      <c r="F5" s="179">
        <f>SUM(L27:L28,L30,L32,L36,L50,L57,L61:L62,L69,L71,L73,L75,L80:L82,L84,L86,L89,L92,L96,L100,L103,L105,L110:L112,L114:L115,L122,L135,L137:L141,L149,L151,L159,L173,L176)</f>
        <v>1400206.01</v>
      </c>
      <c r="G5" s="180">
        <f>SUM(M27,M28,M30,M32,M36,M50,M57,M61:M62,M69,M71,M73,M75,M80:M82,M84,M86,M89,M92,M96,M100,M103,M105,M110:M112,M114:M115,M122,M135,M137:M141,M149,M151,M159,M173,M176)</f>
        <v>50000</v>
      </c>
      <c r="H5" s="178" t="s">
        <v>298</v>
      </c>
      <c r="I5" s="7" t="s">
        <v>310</v>
      </c>
      <c r="J5" s="520"/>
      <c r="K5" s="517"/>
      <c r="L5" s="517"/>
      <c r="M5" s="517"/>
    </row>
    <row r="6" spans="1:17" ht="57" customHeight="1" thickBot="1" x14ac:dyDescent="0.75">
      <c r="A6" s="538" t="s">
        <v>500</v>
      </c>
      <c r="B6" s="539"/>
      <c r="C6" s="539"/>
      <c r="D6" s="181">
        <f>SUM(E6:G6)</f>
        <v>43287869.030000001</v>
      </c>
      <c r="E6" s="182">
        <f>SUM(K12,K14:K25,K29,K31,K33:K35,K37:K49,K51:K53,K58:K60,K63:K68,K70,K72,K74,K76:K79,K83,K85,K87:K88,K90:K91,K93:K95,K97:K99,K101:K102,K104,K106:K109,K113,K116:K121,K123:K134,K136,K142:K148,K150,K152:K158,K160:K172,K174,K177,K181,K183)</f>
        <v>7897763.4700000007</v>
      </c>
      <c r="F6" s="181">
        <f>SUM(L14:L25,L29,L31,L33:L35,L37:L49,L51:L53,L58:L60,L63:L68,L70,L72,L74,L76:L79,L83,L85,L87:L88,L90:L91,L93:L95,L97:L99,L101:L102,L104,L106:L109,L113,L116:L121,L123:L134,L136,L142:L148,L150,L152:L158,L160:L172,L174:L175,L177,L183)</f>
        <v>24867390.340000004</v>
      </c>
      <c r="G6" s="201">
        <f>SUM(M14:M25,M29,M31,M33:M35,M37:M49,M51:M53,M58:M60,M63:M68,M70,M72,M74,M76:M79,M83,M85,M87:M88,M90:M91,M93:M95,M97:M99,M101:M102,M104,M106:M109,M113,M116:M121,M123:M134,M136,M142:M148,M150,M152:M158,M160:M172,M174:M175,M177,M181,M183)</f>
        <v>10522715.219999999</v>
      </c>
      <c r="H6" s="546">
        <f>SUM(H12,H14:H25,H27:H53,H57:H177,H181,H183)</f>
        <v>1500000</v>
      </c>
      <c r="I6" s="546">
        <f>SUM(I12,I14:I25,I27:I53,I57:I177,I181,I183)</f>
        <v>47637549.399999991</v>
      </c>
      <c r="J6" s="499">
        <f>SUM(J12:J183)</f>
        <v>0</v>
      </c>
      <c r="K6" s="499">
        <f>SUM(K12,K14:K25,K27:K53,K57:K177,K181,K183)</f>
        <v>12297237.83</v>
      </c>
      <c r="L6" s="499">
        <f>SUM(L12,L14:L25,L27:L53,L57:L177,L181,L183)</f>
        <v>26267596.350000001</v>
      </c>
      <c r="M6" s="499">
        <f>SUM(M12,M14:M25,M27:M53,M57:M177,M181,M183)</f>
        <v>10572715.219999999</v>
      </c>
      <c r="O6" s="74"/>
      <c r="P6" s="192"/>
    </row>
    <row r="7" spans="1:17" ht="57" customHeight="1" thickBot="1" x14ac:dyDescent="0.75">
      <c r="A7" s="540" t="s">
        <v>513</v>
      </c>
      <c r="B7" s="541"/>
      <c r="C7" s="541"/>
      <c r="D7" s="183">
        <f>SUM(D5:D6)</f>
        <v>49137549.399999999</v>
      </c>
      <c r="E7" s="184">
        <f>SUM(E5:E6)</f>
        <v>12297237.83</v>
      </c>
      <c r="F7" s="183">
        <f>SUM(F5:F6)</f>
        <v>26267596.350000005</v>
      </c>
      <c r="G7" s="185">
        <f>SUM(G5:G6)</f>
        <v>10572715.219999999</v>
      </c>
      <c r="H7" s="547"/>
      <c r="I7" s="547"/>
      <c r="J7" s="500"/>
      <c r="K7" s="500"/>
      <c r="L7" s="500"/>
      <c r="M7" s="500"/>
      <c r="O7" s="74"/>
      <c r="P7" s="192"/>
    </row>
    <row r="8" spans="1:17" ht="27" customHeight="1" x14ac:dyDescent="0.55000000000000004">
      <c r="A8" s="542"/>
      <c r="B8" s="529" t="s">
        <v>514</v>
      </c>
      <c r="C8" s="529" t="s">
        <v>515</v>
      </c>
      <c r="D8" s="531" t="s">
        <v>516</v>
      </c>
      <c r="E8" s="534" t="s">
        <v>517</v>
      </c>
      <c r="F8" s="535" t="s">
        <v>518</v>
      </c>
      <c r="G8" s="535" t="s">
        <v>519</v>
      </c>
      <c r="H8" s="565" t="s">
        <v>509</v>
      </c>
      <c r="I8" s="566"/>
      <c r="J8" s="571"/>
      <c r="K8" s="574">
        <v>2018</v>
      </c>
      <c r="L8" s="574">
        <v>2019</v>
      </c>
      <c r="M8" s="507">
        <v>2020</v>
      </c>
      <c r="O8" s="186"/>
    </row>
    <row r="9" spans="1:17" ht="15" customHeight="1" x14ac:dyDescent="0.25">
      <c r="A9" s="543"/>
      <c r="B9" s="529"/>
      <c r="C9" s="529"/>
      <c r="D9" s="532"/>
      <c r="E9" s="511"/>
      <c r="F9" s="536"/>
      <c r="G9" s="536"/>
      <c r="H9" s="567"/>
      <c r="I9" s="568"/>
      <c r="J9" s="572"/>
      <c r="K9" s="575"/>
      <c r="L9" s="575"/>
      <c r="M9" s="508"/>
      <c r="P9" s="187"/>
    </row>
    <row r="10" spans="1:17" ht="48" customHeight="1" thickBot="1" x14ac:dyDescent="0.4">
      <c r="A10" s="544"/>
      <c r="B10" s="530"/>
      <c r="C10" s="530"/>
      <c r="D10" s="533"/>
      <c r="E10" s="513"/>
      <c r="F10" s="537"/>
      <c r="G10" s="537"/>
      <c r="H10" s="569"/>
      <c r="I10" s="570"/>
      <c r="J10" s="573"/>
      <c r="K10" s="576"/>
      <c r="L10" s="576"/>
      <c r="M10" s="545"/>
      <c r="O10" s="177"/>
    </row>
    <row r="11" spans="1:17" ht="59.25" customHeight="1" thickBot="1" x14ac:dyDescent="0.45">
      <c r="A11" s="15"/>
      <c r="B11" s="80"/>
      <c r="C11" s="204"/>
      <c r="D11" s="8"/>
      <c r="E11" s="195"/>
      <c r="F11" s="196"/>
      <c r="G11" s="197"/>
      <c r="H11" s="195" t="s">
        <v>298</v>
      </c>
      <c r="I11" s="198" t="s">
        <v>310</v>
      </c>
      <c r="J11" s="197"/>
      <c r="K11" s="195"/>
      <c r="L11" s="199"/>
      <c r="M11" s="200"/>
      <c r="P11" s="3"/>
    </row>
    <row r="12" spans="1:17" ht="72" customHeight="1" thickBot="1" x14ac:dyDescent="0.75">
      <c r="A12" s="577" t="s">
        <v>520</v>
      </c>
      <c r="B12" s="47">
        <v>1</v>
      </c>
      <c r="C12" s="47"/>
      <c r="D12" s="48" t="s">
        <v>521</v>
      </c>
      <c r="E12" s="98" t="s">
        <v>522</v>
      </c>
      <c r="F12" s="99" t="s">
        <v>523</v>
      </c>
      <c r="G12" s="75" t="s">
        <v>524</v>
      </c>
      <c r="H12" s="166"/>
      <c r="I12" s="167">
        <v>963774</v>
      </c>
      <c r="J12" s="166"/>
      <c r="K12" s="168">
        <v>963774</v>
      </c>
      <c r="L12" s="166"/>
      <c r="M12" s="168"/>
      <c r="O12" s="176"/>
      <c r="P12" s="73"/>
      <c r="Q12" s="12"/>
    </row>
    <row r="13" spans="1:17" ht="54.75" customHeight="1" thickBot="1" x14ac:dyDescent="0.55000000000000004">
      <c r="A13" s="578"/>
      <c r="B13" s="579" t="s">
        <v>525</v>
      </c>
      <c r="C13" s="580"/>
      <c r="D13" s="581"/>
      <c r="E13" s="581"/>
      <c r="F13" s="581"/>
      <c r="G13" s="171"/>
      <c r="H13" s="159"/>
      <c r="I13" s="172">
        <f>SUM(I12)</f>
        <v>963774</v>
      </c>
      <c r="J13" s="159"/>
      <c r="K13" s="159">
        <f>SUM(K12)</f>
        <v>963774</v>
      </c>
      <c r="L13" s="159"/>
      <c r="M13" s="160"/>
      <c r="O13" s="191"/>
      <c r="P13" s="13"/>
      <c r="Q13" s="81"/>
    </row>
    <row r="14" spans="1:17" ht="57" customHeight="1" x14ac:dyDescent="0.5">
      <c r="A14" s="583" t="s">
        <v>526</v>
      </c>
      <c r="B14" s="51">
        <v>2</v>
      </c>
      <c r="C14" s="51"/>
      <c r="D14" s="84" t="s">
        <v>527</v>
      </c>
      <c r="E14" s="52" t="s">
        <v>528</v>
      </c>
      <c r="F14" s="76"/>
      <c r="G14" s="16" t="s">
        <v>524</v>
      </c>
      <c r="H14" s="169"/>
      <c r="I14" s="101">
        <v>15000</v>
      </c>
      <c r="J14" s="109"/>
      <c r="K14" s="170"/>
      <c r="L14" s="170"/>
      <c r="M14" s="170">
        <v>15000</v>
      </c>
      <c r="O14" s="194"/>
      <c r="P14" s="13"/>
      <c r="Q14" s="12"/>
    </row>
    <row r="15" spans="1:17" ht="72" customHeight="1" x14ac:dyDescent="0.4">
      <c r="A15" s="584"/>
      <c r="B15" s="17">
        <v>3</v>
      </c>
      <c r="C15" s="17" t="s">
        <v>529</v>
      </c>
      <c r="D15" s="18" t="s">
        <v>530</v>
      </c>
      <c r="E15" s="19" t="s">
        <v>531</v>
      </c>
      <c r="F15" s="34" t="s">
        <v>532</v>
      </c>
      <c r="G15" s="16" t="s">
        <v>524</v>
      </c>
      <c r="H15" s="100"/>
      <c r="I15" s="101">
        <v>231640.46</v>
      </c>
      <c r="J15" s="102"/>
      <c r="K15" s="41"/>
      <c r="L15" s="41">
        <v>231640.46</v>
      </c>
      <c r="M15" s="41"/>
      <c r="O15" s="187"/>
      <c r="P15" s="189"/>
    </row>
    <row r="16" spans="1:17" ht="57" customHeight="1" x14ac:dyDescent="0.25">
      <c r="A16" s="584"/>
      <c r="B16" s="17">
        <v>4</v>
      </c>
      <c r="C16" s="17"/>
      <c r="D16" s="18" t="s">
        <v>533</v>
      </c>
      <c r="E16" s="20" t="s">
        <v>534</v>
      </c>
      <c r="F16" s="21"/>
      <c r="G16" s="16" t="s">
        <v>524</v>
      </c>
      <c r="H16" s="103"/>
      <c r="I16" s="104">
        <v>1000000</v>
      </c>
      <c r="J16" s="102"/>
      <c r="K16" s="104"/>
      <c r="L16" s="104">
        <v>200000</v>
      </c>
      <c r="M16" s="105">
        <v>800000</v>
      </c>
    </row>
    <row r="17" spans="1:18" ht="57" customHeight="1" x14ac:dyDescent="0.5">
      <c r="A17" s="584"/>
      <c r="B17" s="17">
        <v>5</v>
      </c>
      <c r="C17" s="17"/>
      <c r="D17" s="18" t="s">
        <v>535</v>
      </c>
      <c r="E17" s="19" t="s">
        <v>536</v>
      </c>
      <c r="F17" s="21"/>
      <c r="G17" s="16" t="s">
        <v>524</v>
      </c>
      <c r="H17" s="100"/>
      <c r="I17" s="104">
        <v>22152.240000000002</v>
      </c>
      <c r="J17" s="106"/>
      <c r="K17" s="104">
        <v>22152.240000000002</v>
      </c>
      <c r="L17" s="41"/>
      <c r="M17" s="41"/>
      <c r="P17" s="192"/>
    </row>
    <row r="18" spans="1:18" ht="57" customHeight="1" x14ac:dyDescent="0.25">
      <c r="A18" s="584"/>
      <c r="B18" s="17">
        <v>6</v>
      </c>
      <c r="C18" s="17" t="s">
        <v>537</v>
      </c>
      <c r="D18" s="85" t="s">
        <v>22</v>
      </c>
      <c r="E18" s="22" t="s">
        <v>538</v>
      </c>
      <c r="F18" s="23"/>
      <c r="G18" s="16" t="s">
        <v>524</v>
      </c>
      <c r="H18" s="107"/>
      <c r="I18" s="108">
        <v>36000</v>
      </c>
      <c r="J18" s="109"/>
      <c r="K18" s="108">
        <v>36000</v>
      </c>
      <c r="L18" s="110"/>
      <c r="M18" s="110"/>
      <c r="O18" s="187"/>
    </row>
    <row r="19" spans="1:18" ht="57" customHeight="1" x14ac:dyDescent="0.5">
      <c r="A19" s="584"/>
      <c r="B19" s="17">
        <v>7</v>
      </c>
      <c r="C19" s="17" t="s">
        <v>539</v>
      </c>
      <c r="D19" s="85" t="s">
        <v>540</v>
      </c>
      <c r="E19" s="24" t="s">
        <v>541</v>
      </c>
      <c r="F19" s="25"/>
      <c r="G19" s="16" t="s">
        <v>524</v>
      </c>
      <c r="H19" s="111"/>
      <c r="I19" s="112">
        <v>33840</v>
      </c>
      <c r="J19" s="113"/>
      <c r="K19" s="112">
        <v>18300</v>
      </c>
      <c r="L19" s="112">
        <v>15540</v>
      </c>
      <c r="M19" s="114"/>
      <c r="O19" s="191"/>
    </row>
    <row r="20" spans="1:18" ht="57" customHeight="1" x14ac:dyDescent="0.25">
      <c r="A20" s="584"/>
      <c r="B20" s="17">
        <v>8</v>
      </c>
      <c r="C20" s="17"/>
      <c r="D20" s="85" t="s">
        <v>540</v>
      </c>
      <c r="E20" s="24" t="s">
        <v>542</v>
      </c>
      <c r="F20" s="25"/>
      <c r="G20" s="16" t="s">
        <v>524</v>
      </c>
      <c r="H20" s="111"/>
      <c r="I20" s="112">
        <v>5000</v>
      </c>
      <c r="J20" s="113"/>
      <c r="K20" s="112"/>
      <c r="L20" s="112">
        <v>5000</v>
      </c>
      <c r="M20" s="41"/>
    </row>
    <row r="21" spans="1:18" ht="57" customHeight="1" x14ac:dyDescent="0.25">
      <c r="A21" s="584"/>
      <c r="B21" s="17">
        <v>9</v>
      </c>
      <c r="C21" s="17" t="s">
        <v>539</v>
      </c>
      <c r="D21" s="85" t="s">
        <v>540</v>
      </c>
      <c r="E21" s="24" t="s">
        <v>543</v>
      </c>
      <c r="F21" s="26"/>
      <c r="G21" s="16" t="s">
        <v>524</v>
      </c>
      <c r="H21" s="100"/>
      <c r="I21" s="104">
        <v>13707</v>
      </c>
      <c r="J21" s="106"/>
      <c r="K21" s="104">
        <v>13707</v>
      </c>
      <c r="L21" s="104"/>
      <c r="M21" s="104"/>
      <c r="O21" s="187"/>
    </row>
    <row r="22" spans="1:18" ht="57" customHeight="1" x14ac:dyDescent="0.25">
      <c r="A22" s="584"/>
      <c r="B22" s="17">
        <v>10</v>
      </c>
      <c r="C22" s="17" t="s">
        <v>539</v>
      </c>
      <c r="D22" s="85" t="s">
        <v>540</v>
      </c>
      <c r="E22" s="24" t="s">
        <v>544</v>
      </c>
      <c r="F22" s="26"/>
      <c r="G22" s="16" t="s">
        <v>524</v>
      </c>
      <c r="H22" s="100"/>
      <c r="I22" s="104">
        <v>48600</v>
      </c>
      <c r="J22" s="106"/>
      <c r="K22" s="104">
        <v>48600</v>
      </c>
      <c r="L22" s="104"/>
      <c r="M22" s="104"/>
      <c r="O22" s="187"/>
    </row>
    <row r="23" spans="1:18" ht="57" customHeight="1" x14ac:dyDescent="0.5">
      <c r="A23" s="584"/>
      <c r="B23" s="17">
        <v>11</v>
      </c>
      <c r="C23" s="17" t="s">
        <v>545</v>
      </c>
      <c r="D23" s="85" t="s">
        <v>22</v>
      </c>
      <c r="E23" s="24" t="s">
        <v>546</v>
      </c>
      <c r="F23" s="28"/>
      <c r="G23" s="29" t="s">
        <v>524</v>
      </c>
      <c r="H23" s="100"/>
      <c r="I23" s="104">
        <v>3687430.22</v>
      </c>
      <c r="J23" s="106"/>
      <c r="K23" s="104">
        <v>1200000</v>
      </c>
      <c r="L23" s="104">
        <v>1243715</v>
      </c>
      <c r="M23" s="104">
        <v>1243715.22</v>
      </c>
      <c r="O23" s="192"/>
      <c r="P23" s="189"/>
    </row>
    <row r="24" spans="1:18" ht="57" customHeight="1" x14ac:dyDescent="0.25">
      <c r="A24" s="584"/>
      <c r="B24" s="17">
        <v>12</v>
      </c>
      <c r="C24" s="17"/>
      <c r="D24" s="85" t="s">
        <v>22</v>
      </c>
      <c r="E24" s="24" t="s">
        <v>547</v>
      </c>
      <c r="F24" s="26"/>
      <c r="G24" s="16" t="s">
        <v>524</v>
      </c>
      <c r="H24" s="100"/>
      <c r="I24" s="104">
        <v>70000</v>
      </c>
      <c r="J24" s="106"/>
      <c r="K24" s="104">
        <v>70000</v>
      </c>
      <c r="L24" s="104"/>
      <c r="M24" s="104"/>
    </row>
    <row r="25" spans="1:18" ht="57" customHeight="1" thickBot="1" x14ac:dyDescent="0.5">
      <c r="A25" s="584"/>
      <c r="B25" s="30">
        <v>13</v>
      </c>
      <c r="C25" s="30"/>
      <c r="D25" s="86" t="s">
        <v>22</v>
      </c>
      <c r="E25" s="83" t="s">
        <v>548</v>
      </c>
      <c r="F25" s="53"/>
      <c r="G25" s="69" t="s">
        <v>524</v>
      </c>
      <c r="H25" s="115"/>
      <c r="I25" s="116">
        <v>93205.84</v>
      </c>
      <c r="J25" s="117"/>
      <c r="K25" s="116">
        <v>93205.84</v>
      </c>
      <c r="L25" s="116"/>
      <c r="M25" s="116"/>
      <c r="O25" s="190"/>
    </row>
    <row r="26" spans="1:18" ht="57" customHeight="1" thickBot="1" x14ac:dyDescent="0.95">
      <c r="A26" s="585"/>
      <c r="B26" s="586" t="s">
        <v>549</v>
      </c>
      <c r="C26" s="587"/>
      <c r="D26" s="581"/>
      <c r="E26" s="581"/>
      <c r="F26" s="588"/>
      <c r="G26" s="143"/>
      <c r="H26" s="144"/>
      <c r="I26" s="145">
        <f>SUM(I14:I25)</f>
        <v>5256575.76</v>
      </c>
      <c r="J26" s="145"/>
      <c r="K26" s="145">
        <f>SUM(K14:K25)</f>
        <v>1501965.08</v>
      </c>
      <c r="L26" s="145">
        <f>SUM(L14:L25)</f>
        <v>1695895.46</v>
      </c>
      <c r="M26" s="145">
        <f>SUM(M14:M25)</f>
        <v>2058715.22</v>
      </c>
      <c r="O26" s="193"/>
      <c r="P26" s="193"/>
      <c r="Q26" s="193"/>
      <c r="R26" s="190"/>
    </row>
    <row r="27" spans="1:18" ht="57" customHeight="1" x14ac:dyDescent="0.55000000000000004">
      <c r="A27" s="563" t="s">
        <v>550</v>
      </c>
      <c r="B27" s="51">
        <v>14</v>
      </c>
      <c r="C27" s="258"/>
      <c r="D27" s="58" t="s">
        <v>551</v>
      </c>
      <c r="E27" s="63" t="s">
        <v>552</v>
      </c>
      <c r="F27" s="64"/>
      <c r="G27" s="60" t="s">
        <v>524</v>
      </c>
      <c r="H27" s="87"/>
      <c r="I27" s="118">
        <v>85000</v>
      </c>
      <c r="J27" s="119"/>
      <c r="K27" s="119">
        <v>85000</v>
      </c>
      <c r="L27" s="119"/>
      <c r="M27" s="120"/>
      <c r="O27" s="186"/>
    </row>
    <row r="28" spans="1:18" ht="57" customHeight="1" x14ac:dyDescent="0.5">
      <c r="A28" s="564"/>
      <c r="B28" s="17">
        <v>15</v>
      </c>
      <c r="C28" s="259"/>
      <c r="D28" s="58" t="s">
        <v>551</v>
      </c>
      <c r="E28" s="63" t="s">
        <v>553</v>
      </c>
      <c r="F28" s="64"/>
      <c r="G28" s="60" t="s">
        <v>524</v>
      </c>
      <c r="H28" s="88"/>
      <c r="I28" s="121">
        <v>15000</v>
      </c>
      <c r="J28" s="122"/>
      <c r="K28" s="122">
        <v>12500</v>
      </c>
      <c r="L28" s="122">
        <v>2500</v>
      </c>
      <c r="M28" s="123"/>
      <c r="P28" s="191"/>
    </row>
    <row r="29" spans="1:18" ht="57" customHeight="1" x14ac:dyDescent="0.25">
      <c r="A29" s="564"/>
      <c r="B29" s="17">
        <v>16</v>
      </c>
      <c r="C29" s="259"/>
      <c r="D29" s="31" t="s">
        <v>551</v>
      </c>
      <c r="E29" s="32" t="s">
        <v>554</v>
      </c>
      <c r="F29" s="33"/>
      <c r="G29" s="16" t="s">
        <v>524</v>
      </c>
      <c r="H29" s="42"/>
      <c r="I29" s="101">
        <v>70000</v>
      </c>
      <c r="J29" s="41"/>
      <c r="K29" s="41"/>
      <c r="L29" s="41">
        <v>70000</v>
      </c>
      <c r="M29" s="124"/>
    </row>
    <row r="30" spans="1:18" ht="57" customHeight="1" x14ac:dyDescent="0.5">
      <c r="A30" s="564"/>
      <c r="B30" s="17">
        <v>17</v>
      </c>
      <c r="C30" s="70"/>
      <c r="D30" s="54" t="s">
        <v>555</v>
      </c>
      <c r="E30" s="59" t="s">
        <v>556</v>
      </c>
      <c r="F30" s="65"/>
      <c r="G30" s="60" t="s">
        <v>524</v>
      </c>
      <c r="H30" s="89"/>
      <c r="I30" s="121">
        <v>15000</v>
      </c>
      <c r="J30" s="125"/>
      <c r="K30" s="125">
        <v>12000</v>
      </c>
      <c r="L30" s="125">
        <v>3000</v>
      </c>
      <c r="M30" s="126"/>
      <c r="P30" s="192"/>
    </row>
    <row r="31" spans="1:18" ht="57" customHeight="1" x14ac:dyDescent="0.25">
      <c r="A31" s="564"/>
      <c r="B31" s="17">
        <v>18</v>
      </c>
      <c r="C31" s="259"/>
      <c r="D31" s="31" t="s">
        <v>555</v>
      </c>
      <c r="E31" s="32" t="s">
        <v>557</v>
      </c>
      <c r="F31" s="33"/>
      <c r="G31" s="16" t="s">
        <v>524</v>
      </c>
      <c r="H31" s="42"/>
      <c r="I31" s="101">
        <v>221300</v>
      </c>
      <c r="J31" s="41"/>
      <c r="K31" s="41"/>
      <c r="L31" s="41">
        <v>221300</v>
      </c>
      <c r="M31" s="124"/>
    </row>
    <row r="32" spans="1:18" ht="57" customHeight="1" x14ac:dyDescent="0.25">
      <c r="A32" s="564"/>
      <c r="B32" s="17">
        <v>19</v>
      </c>
      <c r="C32" s="70"/>
      <c r="D32" s="54" t="s">
        <v>558</v>
      </c>
      <c r="E32" s="59" t="s">
        <v>559</v>
      </c>
      <c r="F32" s="62"/>
      <c r="G32" s="60" t="s">
        <v>524</v>
      </c>
      <c r="H32" s="90"/>
      <c r="I32" s="121">
        <v>12000</v>
      </c>
      <c r="J32" s="125"/>
      <c r="K32" s="125">
        <v>10000</v>
      </c>
      <c r="L32" s="125">
        <v>2000</v>
      </c>
      <c r="M32" s="125"/>
    </row>
    <row r="33" spans="1:14" ht="57" customHeight="1" x14ac:dyDescent="0.25">
      <c r="A33" s="564"/>
      <c r="B33" s="17">
        <v>20</v>
      </c>
      <c r="C33" s="259"/>
      <c r="D33" s="31" t="s">
        <v>558</v>
      </c>
      <c r="E33" s="32" t="s">
        <v>560</v>
      </c>
      <c r="F33" s="33"/>
      <c r="G33" s="16" t="s">
        <v>524</v>
      </c>
      <c r="H33" s="27"/>
      <c r="I33" s="101">
        <v>65000</v>
      </c>
      <c r="J33" s="41"/>
      <c r="K33" s="41"/>
      <c r="L33" s="41">
        <v>65000</v>
      </c>
      <c r="M33" s="41"/>
    </row>
    <row r="34" spans="1:14" ht="57" customHeight="1" x14ac:dyDescent="0.35">
      <c r="A34" s="564"/>
      <c r="B34" s="17">
        <v>21</v>
      </c>
      <c r="C34" s="70"/>
      <c r="D34" s="31" t="s">
        <v>561</v>
      </c>
      <c r="E34" s="35" t="s">
        <v>562</v>
      </c>
      <c r="F34" s="36"/>
      <c r="G34" s="16" t="s">
        <v>524</v>
      </c>
      <c r="H34" s="27"/>
      <c r="I34" s="101">
        <v>35000</v>
      </c>
      <c r="J34" s="41"/>
      <c r="K34" s="41">
        <v>32000</v>
      </c>
      <c r="L34" s="41">
        <v>3000</v>
      </c>
      <c r="M34" s="41"/>
      <c r="N34" s="2"/>
    </row>
    <row r="35" spans="1:14" ht="57" customHeight="1" x14ac:dyDescent="0.35">
      <c r="A35" s="564"/>
      <c r="B35" s="17">
        <v>22</v>
      </c>
      <c r="C35" s="259"/>
      <c r="D35" s="31" t="s">
        <v>561</v>
      </c>
      <c r="E35" s="35" t="s">
        <v>563</v>
      </c>
      <c r="F35" s="36"/>
      <c r="G35" s="16" t="s">
        <v>524</v>
      </c>
      <c r="H35" s="27"/>
      <c r="I35" s="101">
        <v>350000</v>
      </c>
      <c r="J35" s="41"/>
      <c r="K35" s="41"/>
      <c r="L35" s="41">
        <v>350000</v>
      </c>
      <c r="M35" s="41"/>
      <c r="N35" s="2"/>
    </row>
    <row r="36" spans="1:14" ht="57" customHeight="1" x14ac:dyDescent="0.35">
      <c r="A36" s="564"/>
      <c r="B36" s="17">
        <v>23</v>
      </c>
      <c r="C36" s="70"/>
      <c r="D36" s="54" t="s">
        <v>564</v>
      </c>
      <c r="E36" s="55" t="s">
        <v>565</v>
      </c>
      <c r="F36" s="61"/>
      <c r="G36" s="60" t="s">
        <v>524</v>
      </c>
      <c r="H36" s="90"/>
      <c r="I36" s="121">
        <v>35000</v>
      </c>
      <c r="J36" s="125"/>
      <c r="K36" s="125">
        <v>32000</v>
      </c>
      <c r="L36" s="125">
        <v>3000</v>
      </c>
      <c r="M36" s="125"/>
      <c r="N36" s="2"/>
    </row>
    <row r="37" spans="1:14" ht="57" customHeight="1" x14ac:dyDescent="0.35">
      <c r="A37" s="564"/>
      <c r="B37" s="17">
        <v>24</v>
      </c>
      <c r="C37" s="259"/>
      <c r="D37" s="31" t="s">
        <v>564</v>
      </c>
      <c r="E37" s="35" t="s">
        <v>566</v>
      </c>
      <c r="F37" s="36"/>
      <c r="G37" s="16" t="s">
        <v>524</v>
      </c>
      <c r="H37" s="27"/>
      <c r="I37" s="101">
        <v>115000</v>
      </c>
      <c r="J37" s="41"/>
      <c r="K37" s="41"/>
      <c r="L37" s="41">
        <v>115000</v>
      </c>
      <c r="M37" s="41"/>
      <c r="N37" s="2"/>
    </row>
    <row r="38" spans="1:14" ht="57" customHeight="1" x14ac:dyDescent="0.35">
      <c r="A38" s="564"/>
      <c r="B38" s="17">
        <v>25</v>
      </c>
      <c r="C38" s="70"/>
      <c r="D38" s="31" t="s">
        <v>564</v>
      </c>
      <c r="E38" s="35" t="s">
        <v>567</v>
      </c>
      <c r="F38" s="36"/>
      <c r="G38" s="16" t="s">
        <v>524</v>
      </c>
      <c r="H38" s="27"/>
      <c r="I38" s="101">
        <v>15000</v>
      </c>
      <c r="J38" s="41"/>
      <c r="K38" s="41">
        <v>13000</v>
      </c>
      <c r="L38" s="41">
        <v>2000</v>
      </c>
      <c r="M38" s="41"/>
      <c r="N38" s="2"/>
    </row>
    <row r="39" spans="1:14" ht="57" customHeight="1" x14ac:dyDescent="0.35">
      <c r="A39" s="564"/>
      <c r="B39" s="17">
        <v>26</v>
      </c>
      <c r="C39" s="259"/>
      <c r="D39" s="31" t="s">
        <v>564</v>
      </c>
      <c r="E39" s="35" t="s">
        <v>568</v>
      </c>
      <c r="F39" s="36"/>
      <c r="G39" s="16" t="s">
        <v>524</v>
      </c>
      <c r="H39" s="27"/>
      <c r="I39" s="101">
        <v>100000</v>
      </c>
      <c r="J39" s="41"/>
      <c r="K39" s="41"/>
      <c r="L39" s="41">
        <v>100000</v>
      </c>
      <c r="M39" s="41"/>
      <c r="N39" s="2"/>
    </row>
    <row r="40" spans="1:14" ht="57" customHeight="1" x14ac:dyDescent="0.35">
      <c r="A40" s="564"/>
      <c r="B40" s="17">
        <v>27</v>
      </c>
      <c r="C40" s="70"/>
      <c r="D40" s="31" t="s">
        <v>569</v>
      </c>
      <c r="E40" s="35" t="s">
        <v>570</v>
      </c>
      <c r="F40" s="36"/>
      <c r="G40" s="16" t="s">
        <v>524</v>
      </c>
      <c r="H40" s="27"/>
      <c r="I40" s="101">
        <v>16000</v>
      </c>
      <c r="J40" s="41"/>
      <c r="K40" s="41">
        <v>13000</v>
      </c>
      <c r="L40" s="41">
        <v>3000</v>
      </c>
      <c r="M40" s="41"/>
      <c r="N40" s="2"/>
    </row>
    <row r="41" spans="1:14" ht="57" customHeight="1" x14ac:dyDescent="0.35">
      <c r="A41" s="564"/>
      <c r="B41" s="17">
        <v>28</v>
      </c>
      <c r="C41" s="259"/>
      <c r="D41" s="31" t="s">
        <v>569</v>
      </c>
      <c r="E41" s="35" t="s">
        <v>571</v>
      </c>
      <c r="F41" s="36"/>
      <c r="G41" s="16" t="s">
        <v>524</v>
      </c>
      <c r="H41" s="27"/>
      <c r="I41" s="101">
        <v>150000</v>
      </c>
      <c r="J41" s="41"/>
      <c r="K41" s="41"/>
      <c r="L41" s="41">
        <v>150000</v>
      </c>
      <c r="M41" s="41"/>
      <c r="N41" s="2"/>
    </row>
    <row r="42" spans="1:14" ht="57" customHeight="1" x14ac:dyDescent="0.35">
      <c r="A42" s="564"/>
      <c r="B42" s="17">
        <v>29</v>
      </c>
      <c r="C42" s="70"/>
      <c r="D42" s="31" t="s">
        <v>569</v>
      </c>
      <c r="E42" s="35" t="s">
        <v>572</v>
      </c>
      <c r="F42" s="36"/>
      <c r="G42" s="16" t="s">
        <v>524</v>
      </c>
      <c r="H42" s="27"/>
      <c r="I42" s="101">
        <v>90000</v>
      </c>
      <c r="J42" s="41"/>
      <c r="K42" s="41">
        <v>80000</v>
      </c>
      <c r="L42" s="41">
        <v>10000</v>
      </c>
      <c r="M42" s="41"/>
      <c r="N42" s="2"/>
    </row>
    <row r="43" spans="1:14" ht="57" customHeight="1" x14ac:dyDescent="0.35">
      <c r="A43" s="564"/>
      <c r="B43" s="17">
        <v>30</v>
      </c>
      <c r="C43" s="259"/>
      <c r="D43" s="31" t="s">
        <v>569</v>
      </c>
      <c r="E43" s="35" t="s">
        <v>573</v>
      </c>
      <c r="F43" s="36"/>
      <c r="G43" s="16" t="s">
        <v>524</v>
      </c>
      <c r="H43" s="27"/>
      <c r="I43" s="101">
        <v>2283000</v>
      </c>
      <c r="J43" s="41"/>
      <c r="K43" s="41"/>
      <c r="L43" s="41">
        <v>2283000</v>
      </c>
      <c r="M43" s="41"/>
      <c r="N43" s="2"/>
    </row>
    <row r="44" spans="1:14" ht="57" customHeight="1" x14ac:dyDescent="0.25">
      <c r="A44" s="564"/>
      <c r="B44" s="17">
        <v>31</v>
      </c>
      <c r="C44" s="70"/>
      <c r="D44" s="31" t="s">
        <v>574</v>
      </c>
      <c r="E44" s="37" t="s">
        <v>575</v>
      </c>
      <c r="F44" s="21" t="s">
        <v>576</v>
      </c>
      <c r="G44" s="16" t="s">
        <v>524</v>
      </c>
      <c r="H44" s="42"/>
      <c r="I44" s="101">
        <v>335486.99</v>
      </c>
      <c r="J44" s="104"/>
      <c r="K44" s="41">
        <v>335486.99</v>
      </c>
      <c r="L44" s="41"/>
      <c r="M44" s="41"/>
    </row>
    <row r="45" spans="1:14" ht="57" customHeight="1" x14ac:dyDescent="0.25">
      <c r="A45" s="564"/>
      <c r="B45" s="17">
        <v>32</v>
      </c>
      <c r="C45" s="259"/>
      <c r="D45" s="31" t="s">
        <v>574</v>
      </c>
      <c r="E45" s="37" t="s">
        <v>577</v>
      </c>
      <c r="F45" s="21" t="s">
        <v>576</v>
      </c>
      <c r="G45" s="16" t="s">
        <v>524</v>
      </c>
      <c r="H45" s="42"/>
      <c r="I45" s="101">
        <v>50000</v>
      </c>
      <c r="J45" s="104"/>
      <c r="K45" s="41">
        <v>50000</v>
      </c>
      <c r="L45" s="41"/>
      <c r="M45" s="41"/>
    </row>
    <row r="46" spans="1:14" ht="57" customHeight="1" x14ac:dyDescent="0.25">
      <c r="A46" s="564"/>
      <c r="B46" s="17">
        <v>33</v>
      </c>
      <c r="C46" s="70"/>
      <c r="D46" s="31" t="s">
        <v>578</v>
      </c>
      <c r="E46" s="37" t="s">
        <v>579</v>
      </c>
      <c r="F46" s="38"/>
      <c r="G46" s="16" t="s">
        <v>524</v>
      </c>
      <c r="H46" s="42"/>
      <c r="I46" s="101">
        <v>24000</v>
      </c>
      <c r="J46" s="41"/>
      <c r="K46" s="41">
        <v>24000</v>
      </c>
      <c r="L46" s="41"/>
      <c r="M46" s="41"/>
    </row>
    <row r="47" spans="1:14" ht="57" customHeight="1" x14ac:dyDescent="0.25">
      <c r="A47" s="564"/>
      <c r="B47" s="17">
        <v>34</v>
      </c>
      <c r="C47" s="259"/>
      <c r="D47" s="31" t="s">
        <v>578</v>
      </c>
      <c r="E47" s="37" t="s">
        <v>580</v>
      </c>
      <c r="F47" s="38"/>
      <c r="G47" s="16" t="s">
        <v>524</v>
      </c>
      <c r="H47" s="42"/>
      <c r="I47" s="101">
        <v>100000</v>
      </c>
      <c r="J47" s="41"/>
      <c r="K47" s="41"/>
      <c r="L47" s="41">
        <v>100000</v>
      </c>
      <c r="M47" s="41"/>
    </row>
    <row r="48" spans="1:14" s="9" customFormat="1" ht="62.25" customHeight="1" x14ac:dyDescent="0.25">
      <c r="A48" s="564"/>
      <c r="B48" s="17">
        <v>35</v>
      </c>
      <c r="C48" s="70"/>
      <c r="D48" s="39" t="s">
        <v>581</v>
      </c>
      <c r="E48" s="32" t="s">
        <v>582</v>
      </c>
      <c r="F48" s="33" t="s">
        <v>532</v>
      </c>
      <c r="G48" s="16" t="s">
        <v>524</v>
      </c>
      <c r="H48" s="91"/>
      <c r="I48" s="127">
        <v>120000</v>
      </c>
      <c r="J48" s="128"/>
      <c r="K48" s="129">
        <v>120000</v>
      </c>
      <c r="L48" s="129"/>
      <c r="M48" s="129"/>
    </row>
    <row r="49" spans="1:18" ht="72" customHeight="1" x14ac:dyDescent="0.25">
      <c r="A49" s="564"/>
      <c r="B49" s="17">
        <v>36</v>
      </c>
      <c r="C49" s="259"/>
      <c r="D49" s="31" t="s">
        <v>583</v>
      </c>
      <c r="E49" s="32" t="s">
        <v>584</v>
      </c>
      <c r="F49" s="34" t="s">
        <v>585</v>
      </c>
      <c r="G49" s="16" t="s">
        <v>524</v>
      </c>
      <c r="H49" s="42"/>
      <c r="I49" s="101">
        <v>15000</v>
      </c>
      <c r="J49" s="104"/>
      <c r="K49" s="41">
        <v>15000</v>
      </c>
      <c r="L49" s="41"/>
      <c r="M49" s="41"/>
    </row>
    <row r="50" spans="1:18" ht="57" customHeight="1" x14ac:dyDescent="0.25">
      <c r="A50" s="564"/>
      <c r="B50" s="17">
        <v>37</v>
      </c>
      <c r="C50" s="70"/>
      <c r="D50" s="54" t="s">
        <v>583</v>
      </c>
      <c r="E50" s="59" t="s">
        <v>586</v>
      </c>
      <c r="F50" s="66"/>
      <c r="G50" s="60" t="s">
        <v>524</v>
      </c>
      <c r="H50" s="89"/>
      <c r="I50" s="121">
        <v>40000</v>
      </c>
      <c r="J50" s="130"/>
      <c r="K50" s="125">
        <v>30000</v>
      </c>
      <c r="L50" s="125">
        <v>10000</v>
      </c>
      <c r="M50" s="125"/>
    </row>
    <row r="51" spans="1:18" ht="57" customHeight="1" x14ac:dyDescent="0.25">
      <c r="A51" s="564"/>
      <c r="B51" s="17">
        <v>38</v>
      </c>
      <c r="C51" s="259"/>
      <c r="D51" s="31" t="s">
        <v>587</v>
      </c>
      <c r="E51" s="32" t="s">
        <v>588</v>
      </c>
      <c r="F51" s="38"/>
      <c r="G51" s="16" t="s">
        <v>524</v>
      </c>
      <c r="H51" s="42"/>
      <c r="I51" s="101">
        <v>250000</v>
      </c>
      <c r="J51" s="104"/>
      <c r="K51" s="41"/>
      <c r="L51" s="41">
        <v>250000</v>
      </c>
      <c r="M51" s="41"/>
    </row>
    <row r="52" spans="1:18" ht="57" customHeight="1" x14ac:dyDescent="0.25">
      <c r="A52" s="564"/>
      <c r="B52" s="17">
        <v>39</v>
      </c>
      <c r="C52" s="70"/>
      <c r="D52" s="31" t="s">
        <v>583</v>
      </c>
      <c r="E52" s="32" t="s">
        <v>589</v>
      </c>
      <c r="F52" s="38"/>
      <c r="G52" s="16" t="s">
        <v>524</v>
      </c>
      <c r="H52" s="42"/>
      <c r="I52" s="101">
        <v>25000</v>
      </c>
      <c r="J52" s="104"/>
      <c r="K52" s="41"/>
      <c r="L52" s="41">
        <v>20000</v>
      </c>
      <c r="M52" s="41">
        <v>5000</v>
      </c>
    </row>
    <row r="53" spans="1:18" ht="57" customHeight="1" thickBot="1" x14ac:dyDescent="0.3">
      <c r="A53" s="564"/>
      <c r="B53" s="30">
        <v>40</v>
      </c>
      <c r="C53" s="257"/>
      <c r="D53" s="68" t="s">
        <v>583</v>
      </c>
      <c r="E53" s="93" t="s">
        <v>590</v>
      </c>
      <c r="F53" s="94"/>
      <c r="G53" s="69" t="s">
        <v>524</v>
      </c>
      <c r="H53" s="92"/>
      <c r="I53" s="131">
        <v>200000</v>
      </c>
      <c r="J53" s="131"/>
      <c r="K53" s="105"/>
      <c r="L53" s="105"/>
      <c r="M53" s="105">
        <v>200000</v>
      </c>
    </row>
    <row r="54" spans="1:18" ht="57" customHeight="1" x14ac:dyDescent="0.5">
      <c r="A54" s="79"/>
      <c r="B54" s="591" t="s">
        <v>591</v>
      </c>
      <c r="C54" s="592"/>
      <c r="D54" s="592"/>
      <c r="E54" s="592"/>
      <c r="F54" s="593"/>
      <c r="G54" s="146"/>
      <c r="H54" s="147"/>
      <c r="I54" s="148">
        <f>SUM(I27:I28,I30,I32,I36,I50)</f>
        <v>202000</v>
      </c>
      <c r="J54" s="148"/>
      <c r="K54" s="149">
        <f>SUM(K27:K28,K30,K32,K36,K50)</f>
        <v>181500</v>
      </c>
      <c r="L54" s="149">
        <f>SUM(L27,L28,L30,L32,L36,L50)</f>
        <v>20500</v>
      </c>
      <c r="M54" s="150"/>
      <c r="O54" s="11"/>
      <c r="P54" s="191"/>
      <c r="Q54" s="189"/>
    </row>
    <row r="55" spans="1:18" ht="57" customHeight="1" thickBot="1" x14ac:dyDescent="0.55000000000000004">
      <c r="A55" s="79"/>
      <c r="B55" s="586" t="s">
        <v>592</v>
      </c>
      <c r="C55" s="589"/>
      <c r="D55" s="589"/>
      <c r="E55" s="589"/>
      <c r="F55" s="590"/>
      <c r="G55" s="234"/>
      <c r="H55" s="235"/>
      <c r="I55" s="145">
        <f>SUM(I29,I31,I33:I35,I37:I49,I51:I53)</f>
        <v>4629786.99</v>
      </c>
      <c r="J55" s="145"/>
      <c r="K55" s="156">
        <f>SUM(K29,K31,K33:K35,K37:K49,K51:K53)</f>
        <v>682486.99</v>
      </c>
      <c r="L55" s="156">
        <f>SUM(L29,L31,L33:L35,L37:L49,L51:L53)</f>
        <v>3742300</v>
      </c>
      <c r="M55" s="158">
        <f>SUM(M29,M31,M33:M35,M37:M49,M51:M53)</f>
        <v>205000</v>
      </c>
      <c r="O55" s="11"/>
      <c r="P55" s="190"/>
      <c r="Q55" s="190"/>
      <c r="R55" s="188"/>
    </row>
    <row r="56" spans="1:18" ht="57" customHeight="1" thickBot="1" x14ac:dyDescent="0.55000000000000004">
      <c r="A56" s="239"/>
      <c r="B56" s="552" t="s">
        <v>593</v>
      </c>
      <c r="C56" s="553"/>
      <c r="D56" s="553"/>
      <c r="E56" s="553"/>
      <c r="F56" s="554"/>
      <c r="G56" s="240"/>
      <c r="H56" s="241"/>
      <c r="I56" s="242">
        <f>SUM(I27:I53)</f>
        <v>4831786.99</v>
      </c>
      <c r="J56" s="242"/>
      <c r="K56" s="243">
        <f>SUM(K27:K53)</f>
        <v>863986.99</v>
      </c>
      <c r="L56" s="243">
        <f>SUM(L27:L53)</f>
        <v>3762800</v>
      </c>
      <c r="M56" s="244">
        <f>SUM(M27:M53)</f>
        <v>205000</v>
      </c>
      <c r="O56" s="11"/>
      <c r="P56" s="191"/>
      <c r="Q56" s="188"/>
    </row>
    <row r="57" spans="1:18" s="2" customFormat="1" ht="57" customHeight="1" x14ac:dyDescent="0.5">
      <c r="A57" s="563" t="s">
        <v>594</v>
      </c>
      <c r="B57" s="51">
        <v>41</v>
      </c>
      <c r="C57" s="72"/>
      <c r="D57" s="206" t="s">
        <v>595</v>
      </c>
      <c r="E57" s="224" t="s">
        <v>596</v>
      </c>
      <c r="F57" s="207"/>
      <c r="G57" s="57" t="s">
        <v>524</v>
      </c>
      <c r="H57" s="134"/>
      <c r="I57" s="118">
        <v>30000</v>
      </c>
      <c r="J57" s="134"/>
      <c r="K57" s="119">
        <v>27000</v>
      </c>
      <c r="L57" s="134">
        <v>3000</v>
      </c>
      <c r="M57" s="119"/>
      <c r="O57" s="95"/>
    </row>
    <row r="58" spans="1:18" s="2" customFormat="1" ht="57" customHeight="1" x14ac:dyDescent="0.35">
      <c r="A58" s="564"/>
      <c r="B58" s="17">
        <v>42</v>
      </c>
      <c r="C58" s="71"/>
      <c r="D58" s="236" t="s">
        <v>595</v>
      </c>
      <c r="E58" s="237" t="s">
        <v>597</v>
      </c>
      <c r="F58" s="238"/>
      <c r="G58" s="16" t="s">
        <v>524</v>
      </c>
      <c r="H58" s="140"/>
      <c r="I58" s="101">
        <v>646700</v>
      </c>
      <c r="J58" s="140"/>
      <c r="K58" s="170"/>
      <c r="L58" s="140">
        <v>646700</v>
      </c>
      <c r="M58" s="170"/>
    </row>
    <row r="59" spans="1:18" s="2" customFormat="1" ht="57" customHeight="1" x14ac:dyDescent="0.35">
      <c r="A59" s="564"/>
      <c r="B59" s="17">
        <v>43</v>
      </c>
      <c r="C59" s="71"/>
      <c r="D59" s="216" t="s">
        <v>598</v>
      </c>
      <c r="E59" s="223" t="s">
        <v>599</v>
      </c>
      <c r="F59" s="219"/>
      <c r="G59" s="16" t="s">
        <v>524</v>
      </c>
      <c r="H59" s="133"/>
      <c r="I59" s="101">
        <v>1046700</v>
      </c>
      <c r="J59" s="133"/>
      <c r="K59" s="41"/>
      <c r="L59" s="133">
        <v>1046700</v>
      </c>
      <c r="M59" s="41"/>
    </row>
    <row r="60" spans="1:18" s="2" customFormat="1" ht="74.25" customHeight="1" x14ac:dyDescent="0.35">
      <c r="A60" s="564"/>
      <c r="B60" s="17">
        <v>44</v>
      </c>
      <c r="C60" s="72"/>
      <c r="D60" s="216" t="s">
        <v>600</v>
      </c>
      <c r="E60" s="223" t="s">
        <v>601</v>
      </c>
      <c r="F60" s="216" t="s">
        <v>532</v>
      </c>
      <c r="G60" s="16" t="s">
        <v>524</v>
      </c>
      <c r="H60" s="133"/>
      <c r="I60" s="101">
        <v>463000</v>
      </c>
      <c r="J60" s="133"/>
      <c r="K60" s="41">
        <v>463000</v>
      </c>
      <c r="L60" s="133"/>
      <c r="M60" s="41"/>
    </row>
    <row r="61" spans="1:18" s="2" customFormat="1" ht="77.25" customHeight="1" x14ac:dyDescent="0.35">
      <c r="A61" s="564"/>
      <c r="B61" s="17">
        <v>45</v>
      </c>
      <c r="C61" s="71"/>
      <c r="D61" s="217" t="s">
        <v>602</v>
      </c>
      <c r="E61" s="224" t="s">
        <v>603</v>
      </c>
      <c r="F61" s="217" t="s">
        <v>532</v>
      </c>
      <c r="G61" s="60" t="s">
        <v>524</v>
      </c>
      <c r="H61" s="134"/>
      <c r="I61" s="121">
        <v>12000</v>
      </c>
      <c r="J61" s="134"/>
      <c r="K61" s="125">
        <v>12000</v>
      </c>
      <c r="L61" s="134"/>
      <c r="M61" s="125"/>
    </row>
    <row r="62" spans="1:18" s="2" customFormat="1" ht="69.75" customHeight="1" x14ac:dyDescent="0.5">
      <c r="A62" s="564"/>
      <c r="B62" s="17">
        <v>46</v>
      </c>
      <c r="C62" s="72"/>
      <c r="D62" s="218" t="s">
        <v>602</v>
      </c>
      <c r="E62" s="225" t="s">
        <v>604</v>
      </c>
      <c r="F62" s="228" t="s">
        <v>605</v>
      </c>
      <c r="G62" s="78" t="s">
        <v>524</v>
      </c>
      <c r="H62" s="135"/>
      <c r="I62" s="121">
        <v>56685.760000000002</v>
      </c>
      <c r="J62" s="135"/>
      <c r="K62" s="130">
        <v>56685.760000000002</v>
      </c>
      <c r="L62" s="135"/>
      <c r="M62" s="130"/>
      <c r="O62" s="10"/>
    </row>
    <row r="63" spans="1:18" s="2" customFormat="1" ht="72" customHeight="1" x14ac:dyDescent="0.35">
      <c r="A63" s="564"/>
      <c r="B63" s="17">
        <v>47</v>
      </c>
      <c r="C63" s="71"/>
      <c r="D63" s="216" t="s">
        <v>606</v>
      </c>
      <c r="E63" s="223" t="s">
        <v>607</v>
      </c>
      <c r="F63" s="227"/>
      <c r="G63" s="16" t="s">
        <v>524</v>
      </c>
      <c r="H63" s="133"/>
      <c r="I63" s="101">
        <v>26000</v>
      </c>
      <c r="J63" s="133"/>
      <c r="K63" s="41">
        <v>24000</v>
      </c>
      <c r="L63" s="133">
        <v>2000</v>
      </c>
      <c r="M63" s="41"/>
    </row>
    <row r="64" spans="1:18" s="2" customFormat="1" ht="69.75" customHeight="1" x14ac:dyDescent="0.35">
      <c r="A64" s="564"/>
      <c r="B64" s="17">
        <v>48</v>
      </c>
      <c r="C64" s="72"/>
      <c r="D64" s="216" t="s">
        <v>606</v>
      </c>
      <c r="E64" s="223" t="s">
        <v>608</v>
      </c>
      <c r="F64" s="227"/>
      <c r="G64" s="16" t="s">
        <v>524</v>
      </c>
      <c r="H64" s="133"/>
      <c r="I64" s="101">
        <v>340800</v>
      </c>
      <c r="J64" s="133"/>
      <c r="K64" s="41"/>
      <c r="L64" s="133">
        <v>340800</v>
      </c>
      <c r="M64" s="41"/>
    </row>
    <row r="65" spans="1:13" s="2" customFormat="1" ht="57" customHeight="1" x14ac:dyDescent="0.35">
      <c r="A65" s="564"/>
      <c r="B65" s="17">
        <v>49</v>
      </c>
      <c r="C65" s="71"/>
      <c r="D65" s="216" t="s">
        <v>609</v>
      </c>
      <c r="E65" s="223" t="s">
        <v>610</v>
      </c>
      <c r="F65" s="227"/>
      <c r="G65" s="16" t="s">
        <v>524</v>
      </c>
      <c r="H65" s="133"/>
      <c r="I65" s="101">
        <v>84000</v>
      </c>
      <c r="J65" s="133"/>
      <c r="K65" s="41">
        <v>60000</v>
      </c>
      <c r="L65" s="133">
        <v>20000</v>
      </c>
      <c r="M65" s="41">
        <v>4000</v>
      </c>
    </row>
    <row r="66" spans="1:13" s="2" customFormat="1" ht="57" customHeight="1" x14ac:dyDescent="0.35">
      <c r="A66" s="564"/>
      <c r="B66" s="17">
        <v>50</v>
      </c>
      <c r="C66" s="72"/>
      <c r="D66" s="216" t="s">
        <v>609</v>
      </c>
      <c r="E66" s="223" t="s">
        <v>611</v>
      </c>
      <c r="F66" s="227"/>
      <c r="G66" s="16" t="s">
        <v>524</v>
      </c>
      <c r="H66" s="133"/>
      <c r="I66" s="101">
        <v>2333900</v>
      </c>
      <c r="J66" s="133"/>
      <c r="K66" s="41"/>
      <c r="L66" s="133">
        <v>1333900</v>
      </c>
      <c r="M66" s="41">
        <v>1000000</v>
      </c>
    </row>
    <row r="67" spans="1:13" s="2" customFormat="1" ht="57" customHeight="1" x14ac:dyDescent="0.35">
      <c r="A67" s="564"/>
      <c r="B67" s="17">
        <v>51</v>
      </c>
      <c r="C67" s="71"/>
      <c r="D67" s="215" t="s">
        <v>612</v>
      </c>
      <c r="E67" s="223" t="s">
        <v>613</v>
      </c>
      <c r="F67" s="229" t="s">
        <v>614</v>
      </c>
      <c r="G67" s="16" t="s">
        <v>524</v>
      </c>
      <c r="H67" s="133"/>
      <c r="I67" s="101">
        <v>291645</v>
      </c>
      <c r="J67" s="136"/>
      <c r="K67" s="41">
        <v>291645</v>
      </c>
      <c r="L67" s="133"/>
      <c r="M67" s="137"/>
    </row>
    <row r="68" spans="1:13" s="2" customFormat="1" ht="57" customHeight="1" x14ac:dyDescent="0.35">
      <c r="A68" s="564"/>
      <c r="B68" s="17">
        <v>52</v>
      </c>
      <c r="C68" s="72"/>
      <c r="D68" s="215" t="s">
        <v>612</v>
      </c>
      <c r="E68" s="223" t="s">
        <v>615</v>
      </c>
      <c r="F68" s="227"/>
      <c r="G68" s="16" t="s">
        <v>524</v>
      </c>
      <c r="H68" s="133"/>
      <c r="I68" s="101">
        <v>930700</v>
      </c>
      <c r="J68" s="133"/>
      <c r="K68" s="41">
        <v>930700</v>
      </c>
      <c r="L68" s="133"/>
      <c r="M68" s="41"/>
    </row>
    <row r="69" spans="1:13" s="2" customFormat="1" ht="57" customHeight="1" x14ac:dyDescent="0.35">
      <c r="A69" s="564"/>
      <c r="B69" s="17">
        <v>53</v>
      </c>
      <c r="C69" s="71"/>
      <c r="D69" s="218" t="s">
        <v>616</v>
      </c>
      <c r="E69" s="210" t="s">
        <v>617</v>
      </c>
      <c r="F69" s="230"/>
      <c r="G69" s="60" t="s">
        <v>524</v>
      </c>
      <c r="H69" s="134"/>
      <c r="I69" s="121">
        <v>65000</v>
      </c>
      <c r="J69" s="138"/>
      <c r="K69" s="125">
        <v>55000</v>
      </c>
      <c r="L69" s="134">
        <v>10000</v>
      </c>
      <c r="M69" s="125"/>
    </row>
    <row r="70" spans="1:13" s="2" customFormat="1" ht="57" customHeight="1" x14ac:dyDescent="0.35">
      <c r="A70" s="564"/>
      <c r="B70" s="17">
        <v>54</v>
      </c>
      <c r="C70" s="72"/>
      <c r="D70" s="219" t="s">
        <v>616</v>
      </c>
      <c r="E70" s="212" t="s">
        <v>618</v>
      </c>
      <c r="F70" s="229"/>
      <c r="G70" s="16" t="s">
        <v>524</v>
      </c>
      <c r="H70" s="133"/>
      <c r="I70" s="101">
        <v>750000</v>
      </c>
      <c r="J70" s="136"/>
      <c r="K70" s="41"/>
      <c r="L70" s="133">
        <v>750000</v>
      </c>
      <c r="M70" s="41"/>
    </row>
    <row r="71" spans="1:13" ht="57" customHeight="1" x14ac:dyDescent="0.25">
      <c r="A71" s="564"/>
      <c r="B71" s="17">
        <v>55</v>
      </c>
      <c r="C71" s="71"/>
      <c r="D71" s="220" t="s">
        <v>619</v>
      </c>
      <c r="E71" s="210" t="s">
        <v>617</v>
      </c>
      <c r="F71" s="217"/>
      <c r="G71" s="60" t="s">
        <v>524</v>
      </c>
      <c r="H71" s="134"/>
      <c r="I71" s="121">
        <v>45000</v>
      </c>
      <c r="J71" s="134"/>
      <c r="K71" s="125">
        <v>35368.6</v>
      </c>
      <c r="L71" s="134">
        <v>9631.4</v>
      </c>
      <c r="M71" s="139"/>
    </row>
    <row r="72" spans="1:13" ht="57" customHeight="1" x14ac:dyDescent="0.25">
      <c r="A72" s="564"/>
      <c r="B72" s="17">
        <v>56</v>
      </c>
      <c r="C72" s="72"/>
      <c r="D72" s="215" t="s">
        <v>619</v>
      </c>
      <c r="E72" s="212" t="s">
        <v>620</v>
      </c>
      <c r="F72" s="229"/>
      <c r="G72" s="16" t="s">
        <v>524</v>
      </c>
      <c r="H72" s="133"/>
      <c r="I72" s="41">
        <v>614600</v>
      </c>
      <c r="J72" s="133"/>
      <c r="K72" s="41"/>
      <c r="L72" s="133">
        <v>614600</v>
      </c>
      <c r="M72" s="129"/>
    </row>
    <row r="73" spans="1:13" ht="57" customHeight="1" x14ac:dyDescent="0.25">
      <c r="A73" s="564"/>
      <c r="B73" s="17">
        <v>57</v>
      </c>
      <c r="C73" s="71"/>
      <c r="D73" s="220" t="s">
        <v>619</v>
      </c>
      <c r="E73" s="210" t="s">
        <v>621</v>
      </c>
      <c r="F73" s="217"/>
      <c r="G73" s="60" t="s">
        <v>524</v>
      </c>
      <c r="H73" s="134"/>
      <c r="I73" s="125">
        <v>30000</v>
      </c>
      <c r="J73" s="134"/>
      <c r="K73" s="125">
        <v>27000</v>
      </c>
      <c r="L73" s="134">
        <v>3000</v>
      </c>
      <c r="M73" s="139"/>
    </row>
    <row r="74" spans="1:13" ht="57" customHeight="1" x14ac:dyDescent="0.25">
      <c r="A74" s="564"/>
      <c r="B74" s="17">
        <v>58</v>
      </c>
      <c r="C74" s="72"/>
      <c r="D74" s="215" t="s">
        <v>619</v>
      </c>
      <c r="E74" s="212" t="s">
        <v>622</v>
      </c>
      <c r="F74" s="229"/>
      <c r="G74" s="16" t="s">
        <v>524</v>
      </c>
      <c r="H74" s="133"/>
      <c r="I74" s="41">
        <v>250000</v>
      </c>
      <c r="J74" s="133"/>
      <c r="K74" s="41"/>
      <c r="L74" s="133">
        <v>250000</v>
      </c>
      <c r="M74" s="129"/>
    </row>
    <row r="75" spans="1:13" ht="57" customHeight="1" x14ac:dyDescent="0.25">
      <c r="A75" s="564"/>
      <c r="B75" s="17">
        <v>59</v>
      </c>
      <c r="C75" s="71"/>
      <c r="D75" s="220" t="s">
        <v>619</v>
      </c>
      <c r="E75" s="210" t="s">
        <v>623</v>
      </c>
      <c r="F75" s="217"/>
      <c r="G75" s="60" t="s">
        <v>524</v>
      </c>
      <c r="H75" s="134"/>
      <c r="I75" s="125">
        <v>55000</v>
      </c>
      <c r="J75" s="134"/>
      <c r="K75" s="125">
        <v>48500</v>
      </c>
      <c r="L75" s="134">
        <v>6500</v>
      </c>
      <c r="M75" s="125"/>
    </row>
    <row r="76" spans="1:13" ht="57" customHeight="1" x14ac:dyDescent="0.25">
      <c r="A76" s="564"/>
      <c r="B76" s="17">
        <v>60</v>
      </c>
      <c r="C76" s="72"/>
      <c r="D76" s="215" t="s">
        <v>619</v>
      </c>
      <c r="E76" s="212" t="s">
        <v>624</v>
      </c>
      <c r="F76" s="229"/>
      <c r="G76" s="16" t="s">
        <v>524</v>
      </c>
      <c r="H76" s="133"/>
      <c r="I76" s="41">
        <v>581694.88</v>
      </c>
      <c r="J76" s="133"/>
      <c r="K76" s="41"/>
      <c r="L76" s="133">
        <v>581694.88</v>
      </c>
      <c r="M76" s="41"/>
    </row>
    <row r="77" spans="1:13" ht="57" customHeight="1" x14ac:dyDescent="0.25">
      <c r="A77" s="564"/>
      <c r="B77" s="17">
        <v>61</v>
      </c>
      <c r="C77" s="71"/>
      <c r="D77" s="215" t="s">
        <v>619</v>
      </c>
      <c r="E77" s="212" t="s">
        <v>625</v>
      </c>
      <c r="F77" s="216"/>
      <c r="G77" s="16" t="s">
        <v>524</v>
      </c>
      <c r="H77" s="133"/>
      <c r="I77" s="41">
        <v>89000</v>
      </c>
      <c r="J77" s="133"/>
      <c r="K77" s="41">
        <v>70000</v>
      </c>
      <c r="L77" s="133">
        <v>10000</v>
      </c>
      <c r="M77" s="41">
        <v>9000</v>
      </c>
    </row>
    <row r="78" spans="1:13" ht="57" customHeight="1" x14ac:dyDescent="0.25">
      <c r="A78" s="564"/>
      <c r="B78" s="17">
        <v>62</v>
      </c>
      <c r="C78" s="72"/>
      <c r="D78" s="215" t="s">
        <v>619</v>
      </c>
      <c r="E78" s="212" t="s">
        <v>626</v>
      </c>
      <c r="F78" s="229"/>
      <c r="G78" s="16" t="s">
        <v>524</v>
      </c>
      <c r="H78" s="133"/>
      <c r="I78" s="41">
        <v>950000</v>
      </c>
      <c r="J78" s="133"/>
      <c r="K78" s="41"/>
      <c r="L78" s="133">
        <v>650000</v>
      </c>
      <c r="M78" s="41">
        <v>300000</v>
      </c>
    </row>
    <row r="79" spans="1:13" ht="57" customHeight="1" x14ac:dyDescent="0.25">
      <c r="A79" s="564"/>
      <c r="B79" s="17">
        <v>63</v>
      </c>
      <c r="C79" s="71"/>
      <c r="D79" s="215" t="s">
        <v>627</v>
      </c>
      <c r="E79" s="212" t="s">
        <v>628</v>
      </c>
      <c r="F79" s="216"/>
      <c r="G79" s="16" t="s">
        <v>524</v>
      </c>
      <c r="H79" s="133"/>
      <c r="I79" s="41">
        <v>10000</v>
      </c>
      <c r="J79" s="133"/>
      <c r="K79" s="41">
        <v>10000</v>
      </c>
      <c r="L79" s="133"/>
      <c r="M79" s="41"/>
    </row>
    <row r="80" spans="1:13" ht="57" customHeight="1" x14ac:dyDescent="0.25">
      <c r="A80" s="564"/>
      <c r="B80" s="17">
        <v>64</v>
      </c>
      <c r="C80" s="72"/>
      <c r="D80" s="220" t="s">
        <v>627</v>
      </c>
      <c r="E80" s="210" t="s">
        <v>629</v>
      </c>
      <c r="F80" s="217"/>
      <c r="G80" s="60" t="s">
        <v>524</v>
      </c>
      <c r="H80" s="134"/>
      <c r="I80" s="125">
        <v>20000</v>
      </c>
      <c r="J80" s="134"/>
      <c r="K80" s="125">
        <v>20000</v>
      </c>
      <c r="L80" s="134"/>
      <c r="M80" s="125"/>
    </row>
    <row r="81" spans="1:13" ht="57" customHeight="1" x14ac:dyDescent="0.25">
      <c r="A81" s="564"/>
      <c r="B81" s="17">
        <v>65</v>
      </c>
      <c r="C81" s="71"/>
      <c r="D81" s="220" t="s">
        <v>627</v>
      </c>
      <c r="E81" s="210" t="s">
        <v>630</v>
      </c>
      <c r="F81" s="231"/>
      <c r="G81" s="60" t="s">
        <v>524</v>
      </c>
      <c r="H81" s="134"/>
      <c r="I81" s="125">
        <v>250000</v>
      </c>
      <c r="J81" s="134"/>
      <c r="K81" s="125">
        <v>250000</v>
      </c>
      <c r="L81" s="134"/>
      <c r="M81" s="125"/>
    </row>
    <row r="82" spans="1:13" ht="57" customHeight="1" x14ac:dyDescent="0.25">
      <c r="A82" s="564"/>
      <c r="B82" s="17">
        <v>66</v>
      </c>
      <c r="C82" s="72"/>
      <c r="D82" s="220" t="s">
        <v>627</v>
      </c>
      <c r="E82" s="210" t="s">
        <v>631</v>
      </c>
      <c r="F82" s="231"/>
      <c r="G82" s="60" t="s">
        <v>524</v>
      </c>
      <c r="H82" s="134"/>
      <c r="I82" s="125">
        <v>6000</v>
      </c>
      <c r="J82" s="134"/>
      <c r="K82" s="125">
        <v>5000</v>
      </c>
      <c r="L82" s="134">
        <v>1000</v>
      </c>
      <c r="M82" s="125"/>
    </row>
    <row r="83" spans="1:13" ht="57" customHeight="1" x14ac:dyDescent="0.25">
      <c r="A83" s="564"/>
      <c r="B83" s="17">
        <v>67</v>
      </c>
      <c r="C83" s="71"/>
      <c r="D83" s="215" t="s">
        <v>627</v>
      </c>
      <c r="E83" s="212" t="s">
        <v>632</v>
      </c>
      <c r="F83" s="229"/>
      <c r="G83" s="16" t="s">
        <v>524</v>
      </c>
      <c r="H83" s="133"/>
      <c r="I83" s="41">
        <v>120000</v>
      </c>
      <c r="J83" s="133"/>
      <c r="K83" s="41"/>
      <c r="L83" s="133">
        <v>120000</v>
      </c>
      <c r="M83" s="41"/>
    </row>
    <row r="84" spans="1:13" ht="57" customHeight="1" x14ac:dyDescent="0.25">
      <c r="A84" s="564"/>
      <c r="B84" s="17">
        <v>68</v>
      </c>
      <c r="C84" s="72"/>
      <c r="D84" s="220" t="s">
        <v>633</v>
      </c>
      <c r="E84" s="210" t="s">
        <v>621</v>
      </c>
      <c r="F84" s="217"/>
      <c r="G84" s="60" t="s">
        <v>524</v>
      </c>
      <c r="H84" s="134"/>
      <c r="I84" s="125">
        <v>35000</v>
      </c>
      <c r="J84" s="134"/>
      <c r="K84" s="125">
        <v>30000</v>
      </c>
      <c r="L84" s="134">
        <v>5000</v>
      </c>
      <c r="M84" s="125"/>
    </row>
    <row r="85" spans="1:13" ht="57" customHeight="1" x14ac:dyDescent="0.25">
      <c r="A85" s="564"/>
      <c r="B85" s="17">
        <v>69</v>
      </c>
      <c r="C85" s="71"/>
      <c r="D85" s="215" t="s">
        <v>633</v>
      </c>
      <c r="E85" s="212" t="s">
        <v>622</v>
      </c>
      <c r="F85" s="229"/>
      <c r="G85" s="16" t="s">
        <v>524</v>
      </c>
      <c r="H85" s="133"/>
      <c r="I85" s="41">
        <v>450000</v>
      </c>
      <c r="J85" s="133"/>
      <c r="K85" s="41"/>
      <c r="L85" s="133">
        <v>450000</v>
      </c>
      <c r="M85" s="41"/>
    </row>
    <row r="86" spans="1:13" ht="57" customHeight="1" x14ac:dyDescent="0.25">
      <c r="A86" s="564"/>
      <c r="B86" s="17">
        <v>70</v>
      </c>
      <c r="C86" s="72"/>
      <c r="D86" s="220" t="s">
        <v>633</v>
      </c>
      <c r="E86" s="211" t="s">
        <v>634</v>
      </c>
      <c r="F86" s="231"/>
      <c r="G86" s="60" t="s">
        <v>524</v>
      </c>
      <c r="H86" s="134"/>
      <c r="I86" s="125">
        <v>742374.61</v>
      </c>
      <c r="J86" s="134"/>
      <c r="K86" s="125">
        <v>400000</v>
      </c>
      <c r="L86" s="134">
        <v>342374.61</v>
      </c>
      <c r="M86" s="125"/>
    </row>
    <row r="87" spans="1:13" ht="89.25" customHeight="1" x14ac:dyDescent="0.25">
      <c r="A87" s="564"/>
      <c r="B87" s="17">
        <v>71</v>
      </c>
      <c r="C87" s="71"/>
      <c r="D87" s="215" t="s">
        <v>633</v>
      </c>
      <c r="E87" s="212" t="s">
        <v>635</v>
      </c>
      <c r="F87" s="216" t="s">
        <v>636</v>
      </c>
      <c r="G87" s="40" t="s">
        <v>524</v>
      </c>
      <c r="H87" s="133"/>
      <c r="I87" s="41">
        <v>19000</v>
      </c>
      <c r="J87" s="140"/>
      <c r="K87" s="41">
        <v>15000</v>
      </c>
      <c r="L87" s="133"/>
      <c r="M87" s="41">
        <v>4000</v>
      </c>
    </row>
    <row r="88" spans="1:13" ht="57" customHeight="1" x14ac:dyDescent="0.25">
      <c r="A88" s="564"/>
      <c r="B88" s="17">
        <v>72</v>
      </c>
      <c r="C88" s="72"/>
      <c r="D88" s="215" t="s">
        <v>633</v>
      </c>
      <c r="E88" s="213" t="s">
        <v>637</v>
      </c>
      <c r="F88" s="229"/>
      <c r="G88" s="16" t="s">
        <v>524</v>
      </c>
      <c r="H88" s="133"/>
      <c r="I88" s="41">
        <v>450000</v>
      </c>
      <c r="J88" s="133"/>
      <c r="K88" s="41"/>
      <c r="L88" s="133"/>
      <c r="M88" s="41">
        <v>450000</v>
      </c>
    </row>
    <row r="89" spans="1:13" ht="57" customHeight="1" x14ac:dyDescent="0.25">
      <c r="A89" s="564"/>
      <c r="B89" s="17">
        <v>73</v>
      </c>
      <c r="C89" s="71"/>
      <c r="D89" s="220" t="s">
        <v>633</v>
      </c>
      <c r="E89" s="211" t="s">
        <v>638</v>
      </c>
      <c r="F89" s="231"/>
      <c r="G89" s="60" t="s">
        <v>524</v>
      </c>
      <c r="H89" s="134"/>
      <c r="I89" s="125">
        <v>1250000</v>
      </c>
      <c r="J89" s="134"/>
      <c r="K89" s="125">
        <v>650000</v>
      </c>
      <c r="L89" s="134">
        <v>550000</v>
      </c>
      <c r="M89" s="125">
        <v>50000</v>
      </c>
    </row>
    <row r="90" spans="1:13" ht="57" customHeight="1" x14ac:dyDescent="0.25">
      <c r="A90" s="564"/>
      <c r="B90" s="17">
        <v>74</v>
      </c>
      <c r="C90" s="72"/>
      <c r="D90" s="215" t="s">
        <v>639</v>
      </c>
      <c r="E90" s="212" t="s">
        <v>640</v>
      </c>
      <c r="F90" s="216"/>
      <c r="G90" s="16" t="s">
        <v>524</v>
      </c>
      <c r="H90" s="133"/>
      <c r="I90" s="41">
        <v>30000</v>
      </c>
      <c r="J90" s="133" t="s">
        <v>641</v>
      </c>
      <c r="K90" s="41"/>
      <c r="L90" s="133">
        <v>25000</v>
      </c>
      <c r="M90" s="41">
        <v>5000</v>
      </c>
    </row>
    <row r="91" spans="1:13" ht="57" customHeight="1" x14ac:dyDescent="0.25">
      <c r="A91" s="564"/>
      <c r="B91" s="17">
        <v>75</v>
      </c>
      <c r="C91" s="71"/>
      <c r="D91" s="215" t="s">
        <v>639</v>
      </c>
      <c r="E91" s="212" t="s">
        <v>642</v>
      </c>
      <c r="F91" s="229"/>
      <c r="G91" s="16" t="s">
        <v>524</v>
      </c>
      <c r="H91" s="133"/>
      <c r="I91" s="41">
        <v>550000</v>
      </c>
      <c r="J91" s="133"/>
      <c r="K91" s="41"/>
      <c r="L91" s="133"/>
      <c r="M91" s="41">
        <v>550000</v>
      </c>
    </row>
    <row r="92" spans="1:13" ht="57" customHeight="1" x14ac:dyDescent="0.25">
      <c r="A92" s="564"/>
      <c r="B92" s="17">
        <v>76</v>
      </c>
      <c r="C92" s="72"/>
      <c r="D92" s="220" t="s">
        <v>639</v>
      </c>
      <c r="E92" s="210" t="s">
        <v>643</v>
      </c>
      <c r="F92" s="217"/>
      <c r="G92" s="60" t="s">
        <v>524</v>
      </c>
      <c r="H92" s="134"/>
      <c r="I92" s="125">
        <v>31000</v>
      </c>
      <c r="J92" s="134"/>
      <c r="K92" s="125">
        <v>26000</v>
      </c>
      <c r="L92" s="134">
        <v>5000</v>
      </c>
      <c r="M92" s="125"/>
    </row>
    <row r="93" spans="1:13" ht="57" customHeight="1" x14ac:dyDescent="0.25">
      <c r="A93" s="564"/>
      <c r="B93" s="17">
        <v>77</v>
      </c>
      <c r="C93" s="71"/>
      <c r="D93" s="215" t="s">
        <v>639</v>
      </c>
      <c r="E93" s="212" t="s">
        <v>644</v>
      </c>
      <c r="F93" s="229"/>
      <c r="G93" s="16" t="s">
        <v>524</v>
      </c>
      <c r="H93" s="133"/>
      <c r="I93" s="41">
        <v>450000</v>
      </c>
      <c r="J93" s="133"/>
      <c r="K93" s="41"/>
      <c r="L93" s="133">
        <v>450000</v>
      </c>
      <c r="M93" s="41"/>
    </row>
    <row r="94" spans="1:13" ht="57" customHeight="1" x14ac:dyDescent="0.25">
      <c r="A94" s="564"/>
      <c r="B94" s="17">
        <v>78</v>
      </c>
      <c r="C94" s="72"/>
      <c r="D94" s="215" t="s">
        <v>639</v>
      </c>
      <c r="E94" s="212" t="s">
        <v>645</v>
      </c>
      <c r="F94" s="216"/>
      <c r="G94" s="16" t="s">
        <v>524</v>
      </c>
      <c r="H94" s="133"/>
      <c r="I94" s="41">
        <v>25000</v>
      </c>
      <c r="J94" s="133"/>
      <c r="K94" s="41">
        <v>20000</v>
      </c>
      <c r="L94" s="133">
        <v>5000</v>
      </c>
      <c r="M94" s="41"/>
    </row>
    <row r="95" spans="1:13" ht="57" customHeight="1" x14ac:dyDescent="0.25">
      <c r="A95" s="564"/>
      <c r="B95" s="17">
        <v>79</v>
      </c>
      <c r="C95" s="71"/>
      <c r="D95" s="215" t="s">
        <v>639</v>
      </c>
      <c r="E95" s="213" t="s">
        <v>646</v>
      </c>
      <c r="F95" s="229"/>
      <c r="G95" s="16" t="s">
        <v>524</v>
      </c>
      <c r="H95" s="133"/>
      <c r="I95" s="41">
        <v>280000</v>
      </c>
      <c r="J95" s="133"/>
      <c r="K95" s="41"/>
      <c r="L95" s="133">
        <v>280000</v>
      </c>
      <c r="M95" s="41"/>
    </row>
    <row r="96" spans="1:13" ht="57" customHeight="1" x14ac:dyDescent="0.25">
      <c r="A96" s="564"/>
      <c r="B96" s="17">
        <v>80</v>
      </c>
      <c r="C96" s="72"/>
      <c r="D96" s="220" t="s">
        <v>647</v>
      </c>
      <c r="E96" s="210" t="s">
        <v>621</v>
      </c>
      <c r="F96" s="217"/>
      <c r="G96" s="60" t="s">
        <v>524</v>
      </c>
      <c r="H96" s="134"/>
      <c r="I96" s="125">
        <v>29000</v>
      </c>
      <c r="J96" s="134"/>
      <c r="K96" s="125">
        <v>21000</v>
      </c>
      <c r="L96" s="134">
        <v>8000</v>
      </c>
      <c r="M96" s="125"/>
    </row>
    <row r="97" spans="1:13" ht="57" customHeight="1" x14ac:dyDescent="0.25">
      <c r="A97" s="564"/>
      <c r="B97" s="17">
        <v>81</v>
      </c>
      <c r="C97" s="71"/>
      <c r="D97" s="215" t="s">
        <v>647</v>
      </c>
      <c r="E97" s="212" t="s">
        <v>622</v>
      </c>
      <c r="F97" s="229"/>
      <c r="G97" s="16" t="s">
        <v>524</v>
      </c>
      <c r="H97" s="133"/>
      <c r="I97" s="41">
        <v>375000</v>
      </c>
      <c r="J97" s="133"/>
      <c r="K97" s="41"/>
      <c r="L97" s="133">
        <v>375000</v>
      </c>
      <c r="M97" s="41"/>
    </row>
    <row r="98" spans="1:13" ht="57" customHeight="1" x14ac:dyDescent="0.25">
      <c r="A98" s="564"/>
      <c r="B98" s="17">
        <v>82</v>
      </c>
      <c r="C98" s="72"/>
      <c r="D98" s="215" t="s">
        <v>647</v>
      </c>
      <c r="E98" s="212" t="s">
        <v>648</v>
      </c>
      <c r="F98" s="229"/>
      <c r="G98" s="16" t="s">
        <v>524</v>
      </c>
      <c r="H98" s="133"/>
      <c r="I98" s="41">
        <v>12000</v>
      </c>
      <c r="J98" s="133"/>
      <c r="K98" s="41">
        <v>10000</v>
      </c>
      <c r="L98" s="133"/>
      <c r="M98" s="41">
        <v>2000</v>
      </c>
    </row>
    <row r="99" spans="1:13" ht="57" customHeight="1" x14ac:dyDescent="0.25">
      <c r="A99" s="564"/>
      <c r="B99" s="17">
        <v>83</v>
      </c>
      <c r="C99" s="71"/>
      <c r="D99" s="215" t="s">
        <v>647</v>
      </c>
      <c r="E99" s="212" t="s">
        <v>649</v>
      </c>
      <c r="F99" s="229"/>
      <c r="G99" s="16" t="s">
        <v>524</v>
      </c>
      <c r="H99" s="133"/>
      <c r="I99" s="41">
        <v>550000</v>
      </c>
      <c r="J99" s="133"/>
      <c r="K99" s="41"/>
      <c r="L99" s="133">
        <v>100000</v>
      </c>
      <c r="M99" s="41">
        <v>450000</v>
      </c>
    </row>
    <row r="100" spans="1:13" ht="57" customHeight="1" x14ac:dyDescent="0.25">
      <c r="A100" s="564"/>
      <c r="B100" s="17">
        <v>84</v>
      </c>
      <c r="C100" s="72"/>
      <c r="D100" s="220" t="s">
        <v>647</v>
      </c>
      <c r="E100" s="210" t="s">
        <v>638</v>
      </c>
      <c r="F100" s="231"/>
      <c r="G100" s="60" t="s">
        <v>524</v>
      </c>
      <c r="H100" s="134"/>
      <c r="I100" s="125">
        <v>850000</v>
      </c>
      <c r="J100" s="134"/>
      <c r="K100" s="125">
        <v>450000</v>
      </c>
      <c r="L100" s="134">
        <v>400000</v>
      </c>
      <c r="M100" s="125"/>
    </row>
    <row r="101" spans="1:13" ht="57" customHeight="1" x14ac:dyDescent="0.25">
      <c r="A101" s="564"/>
      <c r="B101" s="17">
        <v>85</v>
      </c>
      <c r="C101" s="71"/>
      <c r="D101" s="215" t="s">
        <v>650</v>
      </c>
      <c r="E101" s="223" t="s">
        <v>651</v>
      </c>
      <c r="F101" s="216"/>
      <c r="G101" s="16" t="s">
        <v>524</v>
      </c>
      <c r="H101" s="133"/>
      <c r="I101" s="41">
        <v>34000</v>
      </c>
      <c r="J101" s="133"/>
      <c r="K101" s="41">
        <v>25000</v>
      </c>
      <c r="L101" s="133">
        <v>9000</v>
      </c>
      <c r="M101" s="41"/>
    </row>
    <row r="102" spans="1:13" ht="57" customHeight="1" x14ac:dyDescent="0.25">
      <c r="A102" s="564"/>
      <c r="B102" s="17">
        <v>86</v>
      </c>
      <c r="C102" s="72"/>
      <c r="D102" s="221" t="s">
        <v>650</v>
      </c>
      <c r="E102" s="226" t="s">
        <v>652</v>
      </c>
      <c r="F102" s="232"/>
      <c r="G102" s="77" t="s">
        <v>524</v>
      </c>
      <c r="H102" s="141"/>
      <c r="I102" s="104">
        <v>420700</v>
      </c>
      <c r="J102" s="141"/>
      <c r="K102" s="104"/>
      <c r="L102" s="141">
        <v>420700</v>
      </c>
      <c r="M102" s="104"/>
    </row>
    <row r="103" spans="1:13" ht="57" customHeight="1" x14ac:dyDescent="0.25">
      <c r="A103" s="564"/>
      <c r="B103" s="17">
        <v>87</v>
      </c>
      <c r="C103" s="71"/>
      <c r="D103" s="220" t="s">
        <v>650</v>
      </c>
      <c r="E103" s="210" t="s">
        <v>653</v>
      </c>
      <c r="F103" s="231"/>
      <c r="G103" s="60" t="s">
        <v>524</v>
      </c>
      <c r="H103" s="134"/>
      <c r="I103" s="125">
        <v>328000</v>
      </c>
      <c r="J103" s="134"/>
      <c r="K103" s="125">
        <v>328000</v>
      </c>
      <c r="L103" s="134"/>
      <c r="M103" s="125"/>
    </row>
    <row r="104" spans="1:13" ht="77.25" customHeight="1" x14ac:dyDescent="0.25">
      <c r="A104" s="564"/>
      <c r="B104" s="17">
        <v>88</v>
      </c>
      <c r="C104" s="72"/>
      <c r="D104" s="216" t="s">
        <v>654</v>
      </c>
      <c r="E104" s="213" t="s">
        <v>655</v>
      </c>
      <c r="F104" s="216"/>
      <c r="G104" s="16" t="s">
        <v>524</v>
      </c>
      <c r="H104" s="133"/>
      <c r="I104" s="41">
        <v>27000</v>
      </c>
      <c r="J104" s="133" t="s">
        <v>0</v>
      </c>
      <c r="K104" s="41">
        <v>27000</v>
      </c>
      <c r="L104" s="133"/>
      <c r="M104" s="41"/>
    </row>
    <row r="105" spans="1:13" ht="57" customHeight="1" x14ac:dyDescent="0.25">
      <c r="A105" s="564"/>
      <c r="B105" s="17">
        <v>89</v>
      </c>
      <c r="C105" s="71"/>
      <c r="D105" s="217" t="s">
        <v>656</v>
      </c>
      <c r="E105" s="224" t="s">
        <v>657</v>
      </c>
      <c r="F105" s="217"/>
      <c r="G105" s="60" t="s">
        <v>524</v>
      </c>
      <c r="H105" s="134"/>
      <c r="I105" s="125">
        <v>23200</v>
      </c>
      <c r="J105" s="134"/>
      <c r="K105" s="125">
        <v>20000</v>
      </c>
      <c r="L105" s="134">
        <v>3200</v>
      </c>
      <c r="M105" s="125"/>
    </row>
    <row r="106" spans="1:13" ht="57" customHeight="1" x14ac:dyDescent="0.25">
      <c r="A106" s="564"/>
      <c r="B106" s="17">
        <v>90</v>
      </c>
      <c r="C106" s="246"/>
      <c r="D106" s="247" t="s">
        <v>656</v>
      </c>
      <c r="E106" s="248" t="s">
        <v>608</v>
      </c>
      <c r="F106" s="249"/>
      <c r="G106" s="82" t="s">
        <v>524</v>
      </c>
      <c r="H106" s="142"/>
      <c r="I106" s="105">
        <v>420000</v>
      </c>
      <c r="J106" s="142"/>
      <c r="K106" s="105"/>
      <c r="L106" s="142">
        <v>420000</v>
      </c>
      <c r="M106" s="105"/>
    </row>
    <row r="107" spans="1:13" ht="57" customHeight="1" x14ac:dyDescent="0.25">
      <c r="A107" s="564"/>
      <c r="B107" s="17">
        <v>91</v>
      </c>
      <c r="C107" s="70"/>
      <c r="D107" s="216" t="s">
        <v>658</v>
      </c>
      <c r="E107" s="227" t="s">
        <v>659</v>
      </c>
      <c r="F107" s="212"/>
      <c r="G107" s="43" t="s">
        <v>524</v>
      </c>
      <c r="H107" s="133"/>
      <c r="I107" s="41">
        <v>20100</v>
      </c>
      <c r="J107" s="133"/>
      <c r="K107" s="41">
        <v>17000</v>
      </c>
      <c r="L107" s="133">
        <v>3100</v>
      </c>
      <c r="M107" s="41"/>
    </row>
    <row r="108" spans="1:13" ht="57" customHeight="1" x14ac:dyDescent="0.25">
      <c r="A108" s="564"/>
      <c r="B108" s="17">
        <v>92</v>
      </c>
      <c r="C108" s="70"/>
      <c r="D108" s="216" t="s">
        <v>658</v>
      </c>
      <c r="E108" s="216" t="s">
        <v>660</v>
      </c>
      <c r="F108" s="253"/>
      <c r="G108" s="43" t="s">
        <v>524</v>
      </c>
      <c r="H108" s="133"/>
      <c r="I108" s="41">
        <v>309000</v>
      </c>
      <c r="J108" s="133"/>
      <c r="K108" s="41"/>
      <c r="L108" s="133">
        <v>309000</v>
      </c>
      <c r="M108" s="41"/>
    </row>
    <row r="109" spans="1:13" ht="57" customHeight="1" x14ac:dyDescent="0.25">
      <c r="A109" s="564"/>
      <c r="B109" s="17">
        <v>93</v>
      </c>
      <c r="C109" s="71"/>
      <c r="D109" s="250" t="s">
        <v>661</v>
      </c>
      <c r="E109" s="251" t="s">
        <v>662</v>
      </c>
      <c r="F109" s="252"/>
      <c r="G109" s="16" t="s">
        <v>524</v>
      </c>
      <c r="H109" s="140"/>
      <c r="I109" s="170">
        <v>5192.3999999999996</v>
      </c>
      <c r="J109" s="140"/>
      <c r="K109" s="170">
        <v>5192.3999999999996</v>
      </c>
      <c r="L109" s="140"/>
      <c r="M109" s="170"/>
    </row>
    <row r="110" spans="1:13" ht="57" customHeight="1" x14ac:dyDescent="0.25">
      <c r="A110" s="564"/>
      <c r="B110" s="17">
        <v>94</v>
      </c>
      <c r="C110" s="72"/>
      <c r="D110" s="217" t="s">
        <v>661</v>
      </c>
      <c r="E110" s="211" t="s">
        <v>663</v>
      </c>
      <c r="F110" s="231"/>
      <c r="G110" s="60" t="s">
        <v>524</v>
      </c>
      <c r="H110" s="134"/>
      <c r="I110" s="125">
        <v>10000</v>
      </c>
      <c r="J110" s="134"/>
      <c r="K110" s="125">
        <v>10000</v>
      </c>
      <c r="L110" s="134"/>
      <c r="M110" s="125"/>
    </row>
    <row r="111" spans="1:13" ht="57" customHeight="1" x14ac:dyDescent="0.25">
      <c r="A111" s="564"/>
      <c r="B111" s="17">
        <v>95</v>
      </c>
      <c r="C111" s="71"/>
      <c r="D111" s="217" t="s">
        <v>661</v>
      </c>
      <c r="E111" s="211" t="s">
        <v>664</v>
      </c>
      <c r="F111" s="231"/>
      <c r="G111" s="60" t="s">
        <v>524</v>
      </c>
      <c r="H111" s="134"/>
      <c r="I111" s="125">
        <v>700000</v>
      </c>
      <c r="J111" s="134"/>
      <c r="K111" s="125">
        <v>700000</v>
      </c>
      <c r="L111" s="134"/>
      <c r="M111" s="125"/>
    </row>
    <row r="112" spans="1:13" ht="57" customHeight="1" x14ac:dyDescent="0.25">
      <c r="A112" s="564"/>
      <c r="B112" s="17">
        <v>96</v>
      </c>
      <c r="C112" s="72"/>
      <c r="D112" s="217" t="s">
        <v>665</v>
      </c>
      <c r="E112" s="211" t="s">
        <v>666</v>
      </c>
      <c r="F112" s="217"/>
      <c r="G112" s="60" t="s">
        <v>524</v>
      </c>
      <c r="H112" s="134"/>
      <c r="I112" s="125">
        <v>24000</v>
      </c>
      <c r="J112" s="134"/>
      <c r="K112" s="125">
        <v>20000</v>
      </c>
      <c r="L112" s="134">
        <v>4000</v>
      </c>
      <c r="M112" s="125"/>
    </row>
    <row r="113" spans="1:13" ht="57" customHeight="1" x14ac:dyDescent="0.25">
      <c r="A113" s="564"/>
      <c r="B113" s="17">
        <v>97</v>
      </c>
      <c r="C113" s="71"/>
      <c r="D113" s="216" t="s">
        <v>665</v>
      </c>
      <c r="E113" s="213" t="s">
        <v>667</v>
      </c>
      <c r="F113" s="229"/>
      <c r="G113" s="16" t="s">
        <v>524</v>
      </c>
      <c r="H113" s="133"/>
      <c r="I113" s="41">
        <v>800000</v>
      </c>
      <c r="J113" s="133"/>
      <c r="K113" s="41"/>
      <c r="L113" s="133">
        <v>800000</v>
      </c>
      <c r="M113" s="41"/>
    </row>
    <row r="114" spans="1:13" ht="57" customHeight="1" x14ac:dyDescent="0.25">
      <c r="A114" s="564"/>
      <c r="B114" s="17">
        <v>98</v>
      </c>
      <c r="C114" s="72"/>
      <c r="D114" s="217" t="s">
        <v>668</v>
      </c>
      <c r="E114" s="211" t="s">
        <v>669</v>
      </c>
      <c r="F114" s="231"/>
      <c r="G114" s="60" t="s">
        <v>524</v>
      </c>
      <c r="H114" s="134"/>
      <c r="I114" s="125">
        <v>24000</v>
      </c>
      <c r="J114" s="134"/>
      <c r="K114" s="125">
        <v>24000</v>
      </c>
      <c r="L114" s="134"/>
      <c r="M114" s="125"/>
    </row>
    <row r="115" spans="1:13" ht="57" customHeight="1" x14ac:dyDescent="0.25">
      <c r="A115" s="564"/>
      <c r="B115" s="17">
        <v>99</v>
      </c>
      <c r="C115" s="71"/>
      <c r="D115" s="217" t="s">
        <v>670</v>
      </c>
      <c r="E115" s="211" t="s">
        <v>671</v>
      </c>
      <c r="F115" s="217"/>
      <c r="G115" s="60" t="s">
        <v>524</v>
      </c>
      <c r="H115" s="134"/>
      <c r="I115" s="125">
        <v>24000</v>
      </c>
      <c r="J115" s="132"/>
      <c r="K115" s="125">
        <v>20000</v>
      </c>
      <c r="L115" s="134">
        <v>4000</v>
      </c>
      <c r="M115" s="125"/>
    </row>
    <row r="116" spans="1:13" ht="57" customHeight="1" x14ac:dyDescent="0.25">
      <c r="A116" s="564"/>
      <c r="B116" s="17">
        <v>100</v>
      </c>
      <c r="C116" s="72"/>
      <c r="D116" s="216" t="s">
        <v>670</v>
      </c>
      <c r="E116" s="213" t="s">
        <v>667</v>
      </c>
      <c r="F116" s="229"/>
      <c r="G116" s="16" t="s">
        <v>524</v>
      </c>
      <c r="H116" s="133"/>
      <c r="I116" s="41">
        <v>800000</v>
      </c>
      <c r="J116" s="140"/>
      <c r="K116" s="41"/>
      <c r="L116" s="133">
        <v>800000</v>
      </c>
      <c r="M116" s="41"/>
    </row>
    <row r="117" spans="1:13" ht="57" customHeight="1" x14ac:dyDescent="0.25">
      <c r="A117" s="564"/>
      <c r="B117" s="17">
        <v>101</v>
      </c>
      <c r="C117" s="71"/>
      <c r="D117" s="216" t="s">
        <v>670</v>
      </c>
      <c r="E117" s="213" t="s">
        <v>672</v>
      </c>
      <c r="F117" s="216"/>
      <c r="G117" s="16" t="s">
        <v>524</v>
      </c>
      <c r="H117" s="133"/>
      <c r="I117" s="41">
        <v>24000</v>
      </c>
      <c r="J117" s="140"/>
      <c r="K117" s="41"/>
      <c r="L117" s="133">
        <v>24000</v>
      </c>
      <c r="M117" s="41"/>
    </row>
    <row r="118" spans="1:13" ht="57" customHeight="1" x14ac:dyDescent="0.25">
      <c r="A118" s="564"/>
      <c r="B118" s="17">
        <v>102</v>
      </c>
      <c r="C118" s="72"/>
      <c r="D118" s="216" t="s">
        <v>673</v>
      </c>
      <c r="E118" s="213" t="s">
        <v>674</v>
      </c>
      <c r="F118" s="216"/>
      <c r="G118" s="16" t="s">
        <v>524</v>
      </c>
      <c r="H118" s="133"/>
      <c r="I118" s="41">
        <v>24000</v>
      </c>
      <c r="J118" s="140"/>
      <c r="K118" s="41">
        <v>20000</v>
      </c>
      <c r="L118" s="133">
        <v>4000</v>
      </c>
      <c r="M118" s="41"/>
    </row>
    <row r="119" spans="1:13" ht="57" customHeight="1" x14ac:dyDescent="0.25">
      <c r="A119" s="564"/>
      <c r="B119" s="17">
        <v>103</v>
      </c>
      <c r="C119" s="71"/>
      <c r="D119" s="216" t="s">
        <v>673</v>
      </c>
      <c r="E119" s="213" t="s">
        <v>675</v>
      </c>
      <c r="F119" s="229"/>
      <c r="G119" s="16" t="s">
        <v>524</v>
      </c>
      <c r="H119" s="133"/>
      <c r="I119" s="41">
        <v>200000</v>
      </c>
      <c r="J119" s="133"/>
      <c r="K119" s="41"/>
      <c r="L119" s="133">
        <v>200000</v>
      </c>
      <c r="M119" s="41"/>
    </row>
    <row r="120" spans="1:13" ht="57" customHeight="1" x14ac:dyDescent="0.25">
      <c r="A120" s="564"/>
      <c r="B120" s="17">
        <v>104</v>
      </c>
      <c r="C120" s="72"/>
      <c r="D120" s="216" t="s">
        <v>673</v>
      </c>
      <c r="E120" s="213" t="s">
        <v>676</v>
      </c>
      <c r="F120" s="229"/>
      <c r="G120" s="16" t="s">
        <v>524</v>
      </c>
      <c r="H120" s="133"/>
      <c r="I120" s="41">
        <v>24000</v>
      </c>
      <c r="J120" s="133"/>
      <c r="K120" s="41">
        <v>20000</v>
      </c>
      <c r="L120" s="133">
        <v>4000</v>
      </c>
      <c r="M120" s="41"/>
    </row>
    <row r="121" spans="1:13" ht="57" customHeight="1" x14ac:dyDescent="0.25">
      <c r="A121" s="564"/>
      <c r="B121" s="17">
        <v>105</v>
      </c>
      <c r="C121" s="71"/>
      <c r="D121" s="216" t="s">
        <v>673</v>
      </c>
      <c r="E121" s="213" t="s">
        <v>677</v>
      </c>
      <c r="F121" s="229"/>
      <c r="G121" s="16" t="s">
        <v>524</v>
      </c>
      <c r="H121" s="133"/>
      <c r="I121" s="41">
        <v>500000</v>
      </c>
      <c r="J121" s="133"/>
      <c r="K121" s="41"/>
      <c r="L121" s="133">
        <v>500000</v>
      </c>
      <c r="M121" s="41"/>
    </row>
    <row r="122" spans="1:13" ht="57" customHeight="1" x14ac:dyDescent="0.25">
      <c r="A122" s="564"/>
      <c r="B122" s="17">
        <v>106</v>
      </c>
      <c r="C122" s="72"/>
      <c r="D122" s="217" t="s">
        <v>678</v>
      </c>
      <c r="E122" s="211" t="s">
        <v>679</v>
      </c>
      <c r="F122" s="231"/>
      <c r="G122" s="60" t="s">
        <v>524</v>
      </c>
      <c r="H122" s="134"/>
      <c r="I122" s="125">
        <v>24000</v>
      </c>
      <c r="J122" s="134"/>
      <c r="K122" s="125">
        <v>19000</v>
      </c>
      <c r="L122" s="134">
        <v>5000</v>
      </c>
      <c r="M122" s="125"/>
    </row>
    <row r="123" spans="1:13" ht="57" customHeight="1" x14ac:dyDescent="0.25">
      <c r="A123" s="564"/>
      <c r="B123" s="17">
        <v>107</v>
      </c>
      <c r="C123" s="71"/>
      <c r="D123" s="216" t="s">
        <v>678</v>
      </c>
      <c r="E123" s="213" t="s">
        <v>680</v>
      </c>
      <c r="F123" s="229"/>
      <c r="G123" s="16" t="s">
        <v>524</v>
      </c>
      <c r="H123" s="133"/>
      <c r="I123" s="41">
        <v>700000</v>
      </c>
      <c r="J123" s="133"/>
      <c r="K123" s="41"/>
      <c r="L123" s="133">
        <v>700000</v>
      </c>
      <c r="M123" s="41"/>
    </row>
    <row r="124" spans="1:13" ht="66.75" customHeight="1" x14ac:dyDescent="0.25">
      <c r="A124" s="564"/>
      <c r="B124" s="17">
        <v>108</v>
      </c>
      <c r="C124" s="72"/>
      <c r="D124" s="216" t="s">
        <v>681</v>
      </c>
      <c r="E124" s="213" t="s">
        <v>682</v>
      </c>
      <c r="F124" s="216" t="s">
        <v>532</v>
      </c>
      <c r="G124" s="16" t="s">
        <v>524</v>
      </c>
      <c r="H124" s="133"/>
      <c r="I124" s="41">
        <v>510000</v>
      </c>
      <c r="J124" s="133"/>
      <c r="K124" s="41"/>
      <c r="L124" s="133">
        <v>510000</v>
      </c>
      <c r="M124" s="41"/>
    </row>
    <row r="125" spans="1:13" ht="57" customHeight="1" x14ac:dyDescent="0.25">
      <c r="A125" s="564"/>
      <c r="B125" s="17">
        <v>109</v>
      </c>
      <c r="C125" s="71"/>
      <c r="D125" s="216" t="s">
        <v>681</v>
      </c>
      <c r="E125" s="213" t="s">
        <v>683</v>
      </c>
      <c r="F125" s="216"/>
      <c r="G125" s="16" t="s">
        <v>524</v>
      </c>
      <c r="H125" s="133"/>
      <c r="I125" s="41">
        <v>24000</v>
      </c>
      <c r="J125" s="133"/>
      <c r="K125" s="41"/>
      <c r="L125" s="133">
        <v>24000</v>
      </c>
      <c r="M125" s="41"/>
    </row>
    <row r="126" spans="1:13" ht="57" customHeight="1" x14ac:dyDescent="0.25">
      <c r="A126" s="564"/>
      <c r="B126" s="17">
        <v>110</v>
      </c>
      <c r="C126" s="72"/>
      <c r="D126" s="216" t="s">
        <v>681</v>
      </c>
      <c r="E126" s="213" t="s">
        <v>675</v>
      </c>
      <c r="F126" s="229"/>
      <c r="G126" s="16" t="s">
        <v>524</v>
      </c>
      <c r="H126" s="133"/>
      <c r="I126" s="41">
        <v>400000</v>
      </c>
      <c r="J126" s="133"/>
      <c r="K126" s="41"/>
      <c r="L126" s="133"/>
      <c r="M126" s="41">
        <v>400000</v>
      </c>
    </row>
    <row r="127" spans="1:13" ht="57" customHeight="1" x14ac:dyDescent="0.25">
      <c r="A127" s="564"/>
      <c r="B127" s="17">
        <v>111</v>
      </c>
      <c r="C127" s="71"/>
      <c r="D127" s="216" t="s">
        <v>684</v>
      </c>
      <c r="E127" s="212" t="s">
        <v>685</v>
      </c>
      <c r="F127" s="229"/>
      <c r="G127" s="16" t="s">
        <v>524</v>
      </c>
      <c r="H127" s="133"/>
      <c r="I127" s="41">
        <v>24000</v>
      </c>
      <c r="J127" s="133"/>
      <c r="K127" s="41">
        <v>19000</v>
      </c>
      <c r="L127" s="133">
        <v>5000</v>
      </c>
      <c r="M127" s="41"/>
    </row>
    <row r="128" spans="1:13" ht="57" customHeight="1" x14ac:dyDescent="0.25">
      <c r="A128" s="564"/>
      <c r="B128" s="17">
        <v>112</v>
      </c>
      <c r="C128" s="72"/>
      <c r="D128" s="216" t="s">
        <v>684</v>
      </c>
      <c r="E128" s="213" t="s">
        <v>686</v>
      </c>
      <c r="F128" s="229"/>
      <c r="G128" s="16" t="s">
        <v>524</v>
      </c>
      <c r="H128" s="133"/>
      <c r="I128" s="41">
        <v>200000</v>
      </c>
      <c r="J128" s="133"/>
      <c r="K128" s="41"/>
      <c r="L128" s="133">
        <v>200000</v>
      </c>
      <c r="M128" s="41"/>
    </row>
    <row r="129" spans="1:13" ht="57" customHeight="1" x14ac:dyDescent="0.25">
      <c r="A129" s="564"/>
      <c r="B129" s="17">
        <v>113</v>
      </c>
      <c r="C129" s="71"/>
      <c r="D129" s="216" t="s">
        <v>687</v>
      </c>
      <c r="E129" s="213" t="s">
        <v>683</v>
      </c>
      <c r="F129" s="229"/>
      <c r="G129" s="16" t="s">
        <v>524</v>
      </c>
      <c r="H129" s="133"/>
      <c r="I129" s="41">
        <v>24000</v>
      </c>
      <c r="J129" s="133"/>
      <c r="K129" s="41">
        <v>19000</v>
      </c>
      <c r="L129" s="133">
        <v>5000</v>
      </c>
      <c r="M129" s="41"/>
    </row>
    <row r="130" spans="1:13" ht="57" customHeight="1" x14ac:dyDescent="0.25">
      <c r="A130" s="564"/>
      <c r="B130" s="17">
        <v>114</v>
      </c>
      <c r="C130" s="72"/>
      <c r="D130" s="216" t="s">
        <v>687</v>
      </c>
      <c r="E130" s="213" t="s">
        <v>675</v>
      </c>
      <c r="F130" s="229"/>
      <c r="G130" s="16" t="s">
        <v>524</v>
      </c>
      <c r="H130" s="133"/>
      <c r="I130" s="41">
        <v>450000</v>
      </c>
      <c r="J130" s="133"/>
      <c r="K130" s="41"/>
      <c r="L130" s="133">
        <v>450000</v>
      </c>
      <c r="M130" s="41"/>
    </row>
    <row r="131" spans="1:13" ht="57" customHeight="1" x14ac:dyDescent="0.25">
      <c r="A131" s="564"/>
      <c r="B131" s="17">
        <v>115</v>
      </c>
      <c r="C131" s="71"/>
      <c r="D131" s="216" t="s">
        <v>688</v>
      </c>
      <c r="E131" s="213" t="s">
        <v>689</v>
      </c>
      <c r="F131" s="229"/>
      <c r="G131" s="16" t="s">
        <v>524</v>
      </c>
      <c r="H131" s="133"/>
      <c r="I131" s="41">
        <v>24000</v>
      </c>
      <c r="J131" s="133"/>
      <c r="K131" s="41">
        <v>19000</v>
      </c>
      <c r="L131" s="133">
        <v>5000</v>
      </c>
      <c r="M131" s="41"/>
    </row>
    <row r="132" spans="1:13" ht="57" customHeight="1" x14ac:dyDescent="0.25">
      <c r="A132" s="564"/>
      <c r="B132" s="17">
        <v>116</v>
      </c>
      <c r="C132" s="72"/>
      <c r="D132" s="216" t="s">
        <v>688</v>
      </c>
      <c r="E132" s="213" t="s">
        <v>690</v>
      </c>
      <c r="F132" s="229"/>
      <c r="G132" s="16" t="s">
        <v>524</v>
      </c>
      <c r="H132" s="133"/>
      <c r="I132" s="41">
        <v>150000</v>
      </c>
      <c r="J132" s="133"/>
      <c r="K132" s="41"/>
      <c r="L132" s="133">
        <v>150000</v>
      </c>
      <c r="M132" s="41"/>
    </row>
    <row r="133" spans="1:13" ht="57" customHeight="1" x14ac:dyDescent="0.25">
      <c r="A133" s="564"/>
      <c r="B133" s="17">
        <v>117</v>
      </c>
      <c r="C133" s="71"/>
      <c r="D133" s="216" t="s">
        <v>688</v>
      </c>
      <c r="E133" s="213" t="s">
        <v>691</v>
      </c>
      <c r="F133" s="229"/>
      <c r="G133" s="16" t="s">
        <v>524</v>
      </c>
      <c r="H133" s="133"/>
      <c r="I133" s="41">
        <v>24000</v>
      </c>
      <c r="J133" s="133"/>
      <c r="K133" s="41">
        <v>19000</v>
      </c>
      <c r="L133" s="133">
        <v>5000</v>
      </c>
      <c r="M133" s="41"/>
    </row>
    <row r="134" spans="1:13" ht="57" customHeight="1" x14ac:dyDescent="0.25">
      <c r="A134" s="564"/>
      <c r="B134" s="17">
        <v>118</v>
      </c>
      <c r="C134" s="72"/>
      <c r="D134" s="216" t="s">
        <v>688</v>
      </c>
      <c r="E134" s="213" t="s">
        <v>692</v>
      </c>
      <c r="F134" s="229"/>
      <c r="G134" s="16" t="s">
        <v>524</v>
      </c>
      <c r="H134" s="133"/>
      <c r="I134" s="41">
        <v>150000</v>
      </c>
      <c r="J134" s="133"/>
      <c r="K134" s="41"/>
      <c r="L134" s="133">
        <v>150000</v>
      </c>
      <c r="M134" s="41"/>
    </row>
    <row r="135" spans="1:13" ht="57" customHeight="1" x14ac:dyDescent="0.25">
      <c r="A135" s="564"/>
      <c r="B135" s="17">
        <v>119</v>
      </c>
      <c r="C135" s="71"/>
      <c r="D135" s="217" t="s">
        <v>688</v>
      </c>
      <c r="E135" s="211" t="s">
        <v>693</v>
      </c>
      <c r="F135" s="231"/>
      <c r="G135" s="60" t="s">
        <v>524</v>
      </c>
      <c r="H135" s="134"/>
      <c r="I135" s="125">
        <v>24000</v>
      </c>
      <c r="J135" s="134"/>
      <c r="K135" s="125">
        <v>19000</v>
      </c>
      <c r="L135" s="134">
        <v>5000</v>
      </c>
      <c r="M135" s="125"/>
    </row>
    <row r="136" spans="1:13" ht="57" customHeight="1" x14ac:dyDescent="0.25">
      <c r="A136" s="564"/>
      <c r="B136" s="17">
        <v>120</v>
      </c>
      <c r="C136" s="72"/>
      <c r="D136" s="216" t="s">
        <v>688</v>
      </c>
      <c r="E136" s="213" t="s">
        <v>694</v>
      </c>
      <c r="F136" s="229"/>
      <c r="G136" s="16" t="s">
        <v>524</v>
      </c>
      <c r="H136" s="133"/>
      <c r="I136" s="41">
        <v>90000</v>
      </c>
      <c r="J136" s="133"/>
      <c r="K136" s="41"/>
      <c r="L136" s="133">
        <v>90000</v>
      </c>
      <c r="M136" s="41"/>
    </row>
    <row r="137" spans="1:13" ht="57" customHeight="1" x14ac:dyDescent="0.25">
      <c r="A137" s="564"/>
      <c r="B137" s="17">
        <v>121</v>
      </c>
      <c r="C137" s="71"/>
      <c r="D137" s="217" t="s">
        <v>688</v>
      </c>
      <c r="E137" s="211" t="s">
        <v>695</v>
      </c>
      <c r="F137" s="231"/>
      <c r="G137" s="60" t="s">
        <v>524</v>
      </c>
      <c r="H137" s="134"/>
      <c r="I137" s="125">
        <v>3850</v>
      </c>
      <c r="J137" s="134"/>
      <c r="K137" s="125">
        <v>3850</v>
      </c>
      <c r="L137" s="134"/>
      <c r="M137" s="125"/>
    </row>
    <row r="138" spans="1:13" ht="57" customHeight="1" x14ac:dyDescent="0.25">
      <c r="A138" s="564"/>
      <c r="B138" s="17">
        <v>122</v>
      </c>
      <c r="C138" s="72"/>
      <c r="D138" s="217" t="s">
        <v>688</v>
      </c>
      <c r="E138" s="211" t="s">
        <v>696</v>
      </c>
      <c r="F138" s="231"/>
      <c r="G138" s="60" t="s">
        <v>524</v>
      </c>
      <c r="H138" s="134"/>
      <c r="I138" s="125">
        <v>28570</v>
      </c>
      <c r="J138" s="134"/>
      <c r="K138" s="125">
        <v>28570</v>
      </c>
      <c r="L138" s="134"/>
      <c r="M138" s="125"/>
    </row>
    <row r="139" spans="1:13" ht="72" customHeight="1" x14ac:dyDescent="0.25">
      <c r="A139" s="564"/>
      <c r="B139" s="17">
        <v>123</v>
      </c>
      <c r="C139" s="71"/>
      <c r="D139" s="217" t="s">
        <v>697</v>
      </c>
      <c r="E139" s="211" t="s">
        <v>698</v>
      </c>
      <c r="F139" s="217" t="s">
        <v>532</v>
      </c>
      <c r="G139" s="60" t="s">
        <v>524</v>
      </c>
      <c r="H139" s="134"/>
      <c r="I139" s="125">
        <v>367000</v>
      </c>
      <c r="J139" s="134"/>
      <c r="K139" s="125">
        <v>367000</v>
      </c>
      <c r="L139" s="134"/>
      <c r="M139" s="125"/>
    </row>
    <row r="140" spans="1:13" ht="57" customHeight="1" x14ac:dyDescent="0.25">
      <c r="A140" s="564"/>
      <c r="B140" s="17">
        <v>124</v>
      </c>
      <c r="C140" s="72"/>
      <c r="D140" s="217" t="s">
        <v>699</v>
      </c>
      <c r="E140" s="211" t="s">
        <v>700</v>
      </c>
      <c r="F140" s="217"/>
      <c r="G140" s="60" t="s">
        <v>524</v>
      </c>
      <c r="H140" s="134"/>
      <c r="I140" s="125">
        <v>12000</v>
      </c>
      <c r="J140" s="134"/>
      <c r="K140" s="125">
        <v>12000</v>
      </c>
      <c r="L140" s="134"/>
      <c r="M140" s="125"/>
    </row>
    <row r="141" spans="1:13" ht="57" customHeight="1" x14ac:dyDescent="0.25">
      <c r="A141" s="564"/>
      <c r="B141" s="17">
        <v>125</v>
      </c>
      <c r="C141" s="71"/>
      <c r="D141" s="217" t="s">
        <v>701</v>
      </c>
      <c r="E141" s="211" t="s">
        <v>702</v>
      </c>
      <c r="F141" s="231"/>
      <c r="G141" s="60" t="s">
        <v>524</v>
      </c>
      <c r="H141" s="134"/>
      <c r="I141" s="125">
        <v>24000</v>
      </c>
      <c r="J141" s="134"/>
      <c r="K141" s="125">
        <v>19000</v>
      </c>
      <c r="L141" s="134">
        <v>5000</v>
      </c>
      <c r="M141" s="125"/>
    </row>
    <row r="142" spans="1:13" ht="57" customHeight="1" x14ac:dyDescent="0.25">
      <c r="A142" s="564"/>
      <c r="B142" s="17">
        <v>126</v>
      </c>
      <c r="C142" s="72"/>
      <c r="D142" s="216" t="s">
        <v>701</v>
      </c>
      <c r="E142" s="213" t="s">
        <v>703</v>
      </c>
      <c r="F142" s="229"/>
      <c r="G142" s="16" t="s">
        <v>524</v>
      </c>
      <c r="H142" s="133"/>
      <c r="I142" s="41">
        <v>400000</v>
      </c>
      <c r="J142" s="133"/>
      <c r="K142" s="41"/>
      <c r="L142" s="133">
        <v>400000</v>
      </c>
      <c r="M142" s="41"/>
    </row>
    <row r="143" spans="1:13" ht="57" customHeight="1" x14ac:dyDescent="0.25">
      <c r="A143" s="564"/>
      <c r="B143" s="17">
        <v>127</v>
      </c>
      <c r="C143" s="71"/>
      <c r="D143" s="216" t="s">
        <v>701</v>
      </c>
      <c r="E143" s="213" t="s">
        <v>676</v>
      </c>
      <c r="F143" s="229"/>
      <c r="G143" s="16" t="s">
        <v>524</v>
      </c>
      <c r="H143" s="133"/>
      <c r="I143" s="41">
        <v>24000</v>
      </c>
      <c r="J143" s="133"/>
      <c r="K143" s="41"/>
      <c r="L143" s="133">
        <v>19000</v>
      </c>
      <c r="M143" s="41">
        <v>5000</v>
      </c>
    </row>
    <row r="144" spans="1:13" ht="57" customHeight="1" x14ac:dyDescent="0.25">
      <c r="A144" s="564"/>
      <c r="B144" s="17">
        <v>128</v>
      </c>
      <c r="C144" s="72"/>
      <c r="D144" s="216" t="s">
        <v>701</v>
      </c>
      <c r="E144" s="213" t="s">
        <v>677</v>
      </c>
      <c r="F144" s="229"/>
      <c r="G144" s="16" t="s">
        <v>524</v>
      </c>
      <c r="H144" s="133"/>
      <c r="I144" s="41">
        <v>950000</v>
      </c>
      <c r="J144" s="133"/>
      <c r="K144" s="41"/>
      <c r="L144" s="133"/>
      <c r="M144" s="41">
        <v>950000</v>
      </c>
    </row>
    <row r="145" spans="1:13" ht="57" customHeight="1" x14ac:dyDescent="0.25">
      <c r="A145" s="564"/>
      <c r="B145" s="17">
        <v>129</v>
      </c>
      <c r="C145" s="71"/>
      <c r="D145" s="216" t="s">
        <v>701</v>
      </c>
      <c r="E145" s="213" t="s">
        <v>704</v>
      </c>
      <c r="F145" s="229"/>
      <c r="G145" s="16" t="s">
        <v>524</v>
      </c>
      <c r="H145" s="133"/>
      <c r="I145" s="41">
        <v>70000</v>
      </c>
      <c r="J145" s="133"/>
      <c r="K145" s="41"/>
      <c r="L145" s="133">
        <v>50000</v>
      </c>
      <c r="M145" s="41">
        <v>20000</v>
      </c>
    </row>
    <row r="146" spans="1:13" ht="57" customHeight="1" x14ac:dyDescent="0.25">
      <c r="A146" s="564"/>
      <c r="B146" s="17">
        <v>130</v>
      </c>
      <c r="C146" s="72"/>
      <c r="D146" s="216" t="s">
        <v>701</v>
      </c>
      <c r="E146" s="213" t="s">
        <v>705</v>
      </c>
      <c r="F146" s="229"/>
      <c r="G146" s="16" t="s">
        <v>524</v>
      </c>
      <c r="H146" s="133"/>
      <c r="I146" s="41">
        <v>530000</v>
      </c>
      <c r="J146" s="133"/>
      <c r="K146" s="41"/>
      <c r="L146" s="133"/>
      <c r="M146" s="41">
        <v>530000</v>
      </c>
    </row>
    <row r="147" spans="1:13" ht="57" customHeight="1" x14ac:dyDescent="0.25">
      <c r="A147" s="564"/>
      <c r="B147" s="17">
        <v>131</v>
      </c>
      <c r="C147" s="71"/>
      <c r="D147" s="216" t="s">
        <v>701</v>
      </c>
      <c r="E147" s="213" t="s">
        <v>706</v>
      </c>
      <c r="F147" s="229"/>
      <c r="G147" s="16" t="s">
        <v>524</v>
      </c>
      <c r="H147" s="133"/>
      <c r="I147" s="41">
        <v>24000</v>
      </c>
      <c r="J147" s="133"/>
      <c r="K147" s="41"/>
      <c r="L147" s="133">
        <v>19000</v>
      </c>
      <c r="M147" s="41">
        <v>5000</v>
      </c>
    </row>
    <row r="148" spans="1:13" ht="57" customHeight="1" x14ac:dyDescent="0.25">
      <c r="A148" s="564"/>
      <c r="B148" s="17">
        <v>132</v>
      </c>
      <c r="C148" s="72"/>
      <c r="D148" s="216" t="s">
        <v>701</v>
      </c>
      <c r="E148" s="213" t="s">
        <v>707</v>
      </c>
      <c r="F148" s="229"/>
      <c r="G148" s="16" t="s">
        <v>524</v>
      </c>
      <c r="H148" s="133"/>
      <c r="I148" s="41">
        <v>900000</v>
      </c>
      <c r="J148" s="133"/>
      <c r="K148" s="41"/>
      <c r="L148" s="133"/>
      <c r="M148" s="41">
        <v>900000</v>
      </c>
    </row>
    <row r="149" spans="1:13" ht="57" customHeight="1" x14ac:dyDescent="0.25">
      <c r="A149" s="564"/>
      <c r="B149" s="17">
        <v>133</v>
      </c>
      <c r="C149" s="71"/>
      <c r="D149" s="217" t="s">
        <v>701</v>
      </c>
      <c r="E149" s="211" t="s">
        <v>708</v>
      </c>
      <c r="F149" s="231"/>
      <c r="G149" s="60" t="s">
        <v>524</v>
      </c>
      <c r="H149" s="134"/>
      <c r="I149" s="125">
        <v>24000</v>
      </c>
      <c r="J149" s="134"/>
      <c r="K149" s="125">
        <v>19000</v>
      </c>
      <c r="L149" s="134">
        <v>5000</v>
      </c>
      <c r="M149" s="125"/>
    </row>
    <row r="150" spans="1:13" ht="57" customHeight="1" x14ac:dyDescent="0.25">
      <c r="A150" s="564"/>
      <c r="B150" s="17">
        <v>134</v>
      </c>
      <c r="C150" s="72"/>
      <c r="D150" s="216" t="s">
        <v>701</v>
      </c>
      <c r="E150" s="213" t="s">
        <v>709</v>
      </c>
      <c r="F150" s="229"/>
      <c r="G150" s="16" t="s">
        <v>524</v>
      </c>
      <c r="H150" s="133"/>
      <c r="I150" s="41">
        <v>400000</v>
      </c>
      <c r="J150" s="133"/>
      <c r="K150" s="41"/>
      <c r="L150" s="133">
        <v>400000</v>
      </c>
      <c r="M150" s="41"/>
    </row>
    <row r="151" spans="1:13" ht="57" customHeight="1" x14ac:dyDescent="0.25">
      <c r="A151" s="564"/>
      <c r="B151" s="17">
        <v>135</v>
      </c>
      <c r="C151" s="71"/>
      <c r="D151" s="217" t="s">
        <v>710</v>
      </c>
      <c r="E151" s="211" t="s">
        <v>711</v>
      </c>
      <c r="F151" s="231"/>
      <c r="G151" s="60" t="s">
        <v>524</v>
      </c>
      <c r="H151" s="134"/>
      <c r="I151" s="125">
        <v>25000</v>
      </c>
      <c r="J151" s="134"/>
      <c r="K151" s="125">
        <v>20000</v>
      </c>
      <c r="L151" s="134">
        <v>5000</v>
      </c>
      <c r="M151" s="125"/>
    </row>
    <row r="152" spans="1:13" ht="57" customHeight="1" x14ac:dyDescent="0.25">
      <c r="A152" s="564"/>
      <c r="B152" s="17">
        <v>136</v>
      </c>
      <c r="C152" s="72"/>
      <c r="D152" s="216" t="s">
        <v>710</v>
      </c>
      <c r="E152" s="213" t="s">
        <v>712</v>
      </c>
      <c r="F152" s="229"/>
      <c r="G152" s="16" t="s">
        <v>524</v>
      </c>
      <c r="H152" s="133"/>
      <c r="I152" s="41">
        <v>647000</v>
      </c>
      <c r="J152" s="133"/>
      <c r="K152" s="41"/>
      <c r="L152" s="133">
        <v>647000</v>
      </c>
      <c r="M152" s="41"/>
    </row>
    <row r="153" spans="1:13" ht="57" customHeight="1" x14ac:dyDescent="0.25">
      <c r="A153" s="564"/>
      <c r="B153" s="17">
        <v>137</v>
      </c>
      <c r="C153" s="71"/>
      <c r="D153" s="216" t="s">
        <v>713</v>
      </c>
      <c r="E153" s="213" t="s">
        <v>714</v>
      </c>
      <c r="F153" s="229"/>
      <c r="G153" s="16" t="s">
        <v>524</v>
      </c>
      <c r="H153" s="133"/>
      <c r="I153" s="41">
        <v>25000</v>
      </c>
      <c r="J153" s="133"/>
      <c r="K153" s="41">
        <v>20000</v>
      </c>
      <c r="L153" s="133">
        <v>5000</v>
      </c>
      <c r="M153" s="41"/>
    </row>
    <row r="154" spans="1:13" ht="57" customHeight="1" x14ac:dyDescent="0.25">
      <c r="A154" s="564"/>
      <c r="B154" s="17">
        <v>138</v>
      </c>
      <c r="C154" s="72"/>
      <c r="D154" s="216" t="s">
        <v>713</v>
      </c>
      <c r="E154" s="213" t="s">
        <v>715</v>
      </c>
      <c r="F154" s="229"/>
      <c r="G154" s="16" t="s">
        <v>524</v>
      </c>
      <c r="H154" s="133"/>
      <c r="I154" s="41">
        <v>150000</v>
      </c>
      <c r="J154" s="133"/>
      <c r="K154" s="41"/>
      <c r="L154" s="133">
        <v>150000</v>
      </c>
      <c r="M154" s="41"/>
    </row>
    <row r="155" spans="1:13" ht="57" customHeight="1" x14ac:dyDescent="0.25">
      <c r="A155" s="564"/>
      <c r="B155" s="17">
        <v>139</v>
      </c>
      <c r="C155" s="71"/>
      <c r="D155" s="216" t="s">
        <v>713</v>
      </c>
      <c r="E155" s="213" t="s">
        <v>716</v>
      </c>
      <c r="F155" s="229"/>
      <c r="G155" s="16" t="s">
        <v>524</v>
      </c>
      <c r="H155" s="133"/>
      <c r="I155" s="41">
        <v>25000</v>
      </c>
      <c r="J155" s="133"/>
      <c r="K155" s="41">
        <v>20000</v>
      </c>
      <c r="L155" s="133">
        <v>5000</v>
      </c>
      <c r="M155" s="41"/>
    </row>
    <row r="156" spans="1:13" ht="57" customHeight="1" x14ac:dyDescent="0.25">
      <c r="A156" s="564"/>
      <c r="B156" s="17">
        <v>140</v>
      </c>
      <c r="C156" s="72"/>
      <c r="D156" s="216" t="s">
        <v>713</v>
      </c>
      <c r="E156" s="213" t="s">
        <v>717</v>
      </c>
      <c r="F156" s="229"/>
      <c r="G156" s="16" t="s">
        <v>524</v>
      </c>
      <c r="H156" s="133"/>
      <c r="I156" s="41">
        <v>105000</v>
      </c>
      <c r="J156" s="133"/>
      <c r="K156" s="41"/>
      <c r="L156" s="133">
        <v>105000</v>
      </c>
      <c r="M156" s="41"/>
    </row>
    <row r="157" spans="1:13" ht="57" customHeight="1" x14ac:dyDescent="0.25">
      <c r="A157" s="564"/>
      <c r="B157" s="17">
        <v>141</v>
      </c>
      <c r="C157" s="71"/>
      <c r="D157" s="216" t="s">
        <v>718</v>
      </c>
      <c r="E157" s="213" t="s">
        <v>719</v>
      </c>
      <c r="F157" s="229"/>
      <c r="G157" s="16" t="s">
        <v>524</v>
      </c>
      <c r="H157" s="133"/>
      <c r="I157" s="41">
        <v>25000</v>
      </c>
      <c r="J157" s="133"/>
      <c r="K157" s="41">
        <v>20000</v>
      </c>
      <c r="L157" s="133">
        <v>5000</v>
      </c>
      <c r="M157" s="41"/>
    </row>
    <row r="158" spans="1:13" ht="57" customHeight="1" x14ac:dyDescent="0.25">
      <c r="A158" s="564"/>
      <c r="B158" s="17">
        <v>142</v>
      </c>
      <c r="C158" s="70"/>
      <c r="D158" s="216" t="s">
        <v>718</v>
      </c>
      <c r="E158" s="215" t="s">
        <v>720</v>
      </c>
      <c r="F158" s="229"/>
      <c r="G158" s="43" t="s">
        <v>524</v>
      </c>
      <c r="H158" s="133"/>
      <c r="I158" s="41">
        <v>150000</v>
      </c>
      <c r="J158" s="133"/>
      <c r="K158" s="41"/>
      <c r="L158" s="41">
        <v>150000</v>
      </c>
      <c r="M158" s="203"/>
    </row>
    <row r="159" spans="1:13" ht="69.75" customHeight="1" x14ac:dyDescent="0.25">
      <c r="A159" s="564"/>
      <c r="B159" s="17">
        <v>143</v>
      </c>
      <c r="C159" s="70"/>
      <c r="D159" s="217" t="s">
        <v>721</v>
      </c>
      <c r="E159" s="220" t="s">
        <v>722</v>
      </c>
      <c r="F159" s="217" t="s">
        <v>532</v>
      </c>
      <c r="G159" s="56" t="s">
        <v>524</v>
      </c>
      <c r="H159" s="134"/>
      <c r="I159" s="125">
        <v>35000</v>
      </c>
      <c r="J159" s="134"/>
      <c r="K159" s="125">
        <v>35000</v>
      </c>
      <c r="L159" s="125"/>
      <c r="M159" s="202"/>
    </row>
    <row r="160" spans="1:13" ht="57" customHeight="1" x14ac:dyDescent="0.25">
      <c r="A160" s="564"/>
      <c r="B160" s="17">
        <v>144</v>
      </c>
      <c r="C160" s="70"/>
      <c r="D160" s="216" t="s">
        <v>723</v>
      </c>
      <c r="E160" s="215" t="s">
        <v>724</v>
      </c>
      <c r="F160" s="229"/>
      <c r="G160" s="43" t="s">
        <v>524</v>
      </c>
      <c r="H160" s="133"/>
      <c r="I160" s="41">
        <v>25000</v>
      </c>
      <c r="J160" s="133"/>
      <c r="K160" s="41">
        <v>20000</v>
      </c>
      <c r="L160" s="41">
        <v>5000</v>
      </c>
      <c r="M160" s="203"/>
    </row>
    <row r="161" spans="1:13" ht="69.75" customHeight="1" x14ac:dyDescent="0.25">
      <c r="A161" s="564"/>
      <c r="B161" s="17">
        <v>145</v>
      </c>
      <c r="C161" s="70"/>
      <c r="D161" s="216" t="s">
        <v>723</v>
      </c>
      <c r="E161" s="215" t="s">
        <v>725</v>
      </c>
      <c r="F161" s="229"/>
      <c r="G161" s="43" t="s">
        <v>524</v>
      </c>
      <c r="H161" s="133"/>
      <c r="I161" s="41">
        <v>750000</v>
      </c>
      <c r="J161" s="133"/>
      <c r="K161" s="41"/>
      <c r="L161" s="41">
        <v>750000</v>
      </c>
      <c r="M161" s="203"/>
    </row>
    <row r="162" spans="1:13" ht="57" customHeight="1" x14ac:dyDescent="0.25">
      <c r="A162" s="564"/>
      <c r="B162" s="17">
        <v>146</v>
      </c>
      <c r="C162" s="72"/>
      <c r="D162" s="216" t="s">
        <v>726</v>
      </c>
      <c r="E162" s="213" t="s">
        <v>727</v>
      </c>
      <c r="F162" s="229"/>
      <c r="G162" s="16" t="s">
        <v>524</v>
      </c>
      <c r="H162" s="133"/>
      <c r="I162" s="41">
        <v>30000</v>
      </c>
      <c r="J162" s="133"/>
      <c r="K162" s="41">
        <v>20000</v>
      </c>
      <c r="L162" s="133">
        <v>10000</v>
      </c>
      <c r="M162" s="41"/>
    </row>
    <row r="163" spans="1:13" ht="57" customHeight="1" x14ac:dyDescent="0.25">
      <c r="A163" s="564"/>
      <c r="B163" s="17">
        <v>147</v>
      </c>
      <c r="C163" s="71"/>
      <c r="D163" s="216" t="s">
        <v>726</v>
      </c>
      <c r="E163" s="213" t="s">
        <v>728</v>
      </c>
      <c r="F163" s="229"/>
      <c r="G163" s="16" t="s">
        <v>524</v>
      </c>
      <c r="H163" s="133"/>
      <c r="I163" s="41">
        <v>970000</v>
      </c>
      <c r="J163" s="133"/>
      <c r="K163" s="41"/>
      <c r="L163" s="133">
        <v>970000</v>
      </c>
      <c r="M163" s="41"/>
    </row>
    <row r="164" spans="1:13" ht="57" customHeight="1" x14ac:dyDescent="0.25">
      <c r="A164" s="564"/>
      <c r="B164" s="17">
        <v>148</v>
      </c>
      <c r="C164" s="72"/>
      <c r="D164" s="216" t="s">
        <v>729</v>
      </c>
      <c r="E164" s="213" t="s">
        <v>730</v>
      </c>
      <c r="F164" s="229"/>
      <c r="G164" s="16" t="s">
        <v>524</v>
      </c>
      <c r="H164" s="133"/>
      <c r="I164" s="41">
        <v>30000</v>
      </c>
      <c r="J164" s="133"/>
      <c r="K164" s="41"/>
      <c r="L164" s="133">
        <v>20000</v>
      </c>
      <c r="M164" s="41">
        <v>10000</v>
      </c>
    </row>
    <row r="165" spans="1:13" ht="57" customHeight="1" x14ac:dyDescent="0.25">
      <c r="A165" s="564"/>
      <c r="B165" s="17">
        <v>149</v>
      </c>
      <c r="C165" s="71"/>
      <c r="D165" s="216" t="s">
        <v>729</v>
      </c>
      <c r="E165" s="213" t="s">
        <v>675</v>
      </c>
      <c r="F165" s="229"/>
      <c r="G165" s="16" t="s">
        <v>524</v>
      </c>
      <c r="H165" s="133"/>
      <c r="I165" s="41">
        <v>800000</v>
      </c>
      <c r="J165" s="133"/>
      <c r="K165" s="41"/>
      <c r="L165" s="133"/>
      <c r="M165" s="41">
        <v>800000</v>
      </c>
    </row>
    <row r="166" spans="1:13" ht="57" customHeight="1" x14ac:dyDescent="0.25">
      <c r="A166" s="564"/>
      <c r="B166" s="17">
        <v>150</v>
      </c>
      <c r="C166" s="72"/>
      <c r="D166" s="216" t="s">
        <v>731</v>
      </c>
      <c r="E166" s="213" t="s">
        <v>730</v>
      </c>
      <c r="F166" s="229"/>
      <c r="G166" s="16" t="s">
        <v>524</v>
      </c>
      <c r="H166" s="133"/>
      <c r="I166" s="41">
        <v>25000</v>
      </c>
      <c r="J166" s="133"/>
      <c r="K166" s="41"/>
      <c r="L166" s="133">
        <v>20000</v>
      </c>
      <c r="M166" s="41">
        <v>5000</v>
      </c>
    </row>
    <row r="167" spans="1:13" ht="57" customHeight="1" x14ac:dyDescent="0.25">
      <c r="A167" s="564"/>
      <c r="B167" s="17">
        <v>151</v>
      </c>
      <c r="C167" s="71"/>
      <c r="D167" s="216" t="s">
        <v>731</v>
      </c>
      <c r="E167" s="213" t="s">
        <v>675</v>
      </c>
      <c r="F167" s="229"/>
      <c r="G167" s="16" t="s">
        <v>524</v>
      </c>
      <c r="H167" s="133"/>
      <c r="I167" s="41">
        <v>800000</v>
      </c>
      <c r="J167" s="133"/>
      <c r="K167" s="41"/>
      <c r="L167" s="133"/>
      <c r="M167" s="41">
        <v>800000</v>
      </c>
    </row>
    <row r="168" spans="1:13" ht="57" customHeight="1" x14ac:dyDescent="0.25">
      <c r="A168" s="564"/>
      <c r="B168" s="17">
        <v>152</v>
      </c>
      <c r="C168" s="72"/>
      <c r="D168" s="216" t="s">
        <v>731</v>
      </c>
      <c r="E168" s="213" t="s">
        <v>732</v>
      </c>
      <c r="F168" s="229"/>
      <c r="G168" s="16" t="s">
        <v>524</v>
      </c>
      <c r="H168" s="133"/>
      <c r="I168" s="41">
        <v>30000</v>
      </c>
      <c r="J168" s="133"/>
      <c r="K168" s="41">
        <v>20000</v>
      </c>
      <c r="L168" s="133">
        <v>10000</v>
      </c>
      <c r="M168" s="41"/>
    </row>
    <row r="169" spans="1:13" ht="57" customHeight="1" x14ac:dyDescent="0.25">
      <c r="A169" s="564"/>
      <c r="B169" s="17">
        <v>153</v>
      </c>
      <c r="C169" s="71"/>
      <c r="D169" s="216" t="s">
        <v>731</v>
      </c>
      <c r="E169" s="213" t="s">
        <v>733</v>
      </c>
      <c r="F169" s="229"/>
      <c r="G169" s="16" t="s">
        <v>524</v>
      </c>
      <c r="H169" s="133"/>
      <c r="I169" s="41">
        <v>800000</v>
      </c>
      <c r="J169" s="133"/>
      <c r="K169" s="41"/>
      <c r="L169" s="133">
        <v>800000</v>
      </c>
      <c r="M169" s="41"/>
    </row>
    <row r="170" spans="1:13" ht="57" customHeight="1" x14ac:dyDescent="0.25">
      <c r="A170" s="564"/>
      <c r="B170" s="17">
        <v>154</v>
      </c>
      <c r="C170" s="72"/>
      <c r="D170" s="216" t="s">
        <v>731</v>
      </c>
      <c r="E170" s="213" t="s">
        <v>734</v>
      </c>
      <c r="F170" s="229"/>
      <c r="G170" s="16" t="s">
        <v>524</v>
      </c>
      <c r="H170" s="133"/>
      <c r="I170" s="41">
        <v>240000</v>
      </c>
      <c r="J170" s="133"/>
      <c r="K170" s="41">
        <v>240000</v>
      </c>
      <c r="L170" s="133"/>
      <c r="M170" s="41"/>
    </row>
    <row r="171" spans="1:13" ht="57" customHeight="1" x14ac:dyDescent="0.25">
      <c r="A171" s="564"/>
      <c r="B171" s="17">
        <v>155</v>
      </c>
      <c r="C171" s="71"/>
      <c r="D171" s="216" t="s">
        <v>731</v>
      </c>
      <c r="E171" s="213" t="s">
        <v>735</v>
      </c>
      <c r="F171" s="229"/>
      <c r="G171" s="16" t="s">
        <v>524</v>
      </c>
      <c r="H171" s="133"/>
      <c r="I171" s="41">
        <v>40000</v>
      </c>
      <c r="J171" s="133"/>
      <c r="K171" s="41">
        <v>40000</v>
      </c>
      <c r="L171" s="133"/>
      <c r="M171" s="41"/>
    </row>
    <row r="172" spans="1:13" ht="57" customHeight="1" x14ac:dyDescent="0.25">
      <c r="A172" s="564"/>
      <c r="B172" s="17">
        <v>156</v>
      </c>
      <c r="C172" s="71"/>
      <c r="D172" s="216" t="s">
        <v>736</v>
      </c>
      <c r="E172" s="213" t="s">
        <v>737</v>
      </c>
      <c r="F172" s="229"/>
      <c r="G172" s="16" t="s">
        <v>524</v>
      </c>
      <c r="H172" s="133"/>
      <c r="I172" s="41">
        <v>25000</v>
      </c>
      <c r="J172" s="133"/>
      <c r="K172" s="41">
        <v>25000</v>
      </c>
      <c r="L172" s="133"/>
      <c r="M172" s="41"/>
    </row>
    <row r="173" spans="1:13" ht="64.5" customHeight="1" x14ac:dyDescent="0.25">
      <c r="A173" s="564"/>
      <c r="B173" s="17">
        <v>157</v>
      </c>
      <c r="C173" s="72"/>
      <c r="D173" s="217" t="s">
        <v>738</v>
      </c>
      <c r="E173" s="224" t="s">
        <v>739</v>
      </c>
      <c r="F173" s="231"/>
      <c r="G173" s="60" t="s">
        <v>524</v>
      </c>
      <c r="H173" s="134"/>
      <c r="I173" s="125">
        <v>50000</v>
      </c>
      <c r="J173" s="134"/>
      <c r="K173" s="125">
        <v>50000</v>
      </c>
      <c r="L173" s="134"/>
      <c r="M173" s="125"/>
    </row>
    <row r="174" spans="1:13" ht="57" customHeight="1" x14ac:dyDescent="0.25">
      <c r="A174" s="564"/>
      <c r="B174" s="17">
        <v>158</v>
      </c>
      <c r="C174" s="71"/>
      <c r="D174" s="216" t="s">
        <v>738</v>
      </c>
      <c r="E174" s="223" t="s">
        <v>740</v>
      </c>
      <c r="F174" s="229"/>
      <c r="G174" s="16" t="s">
        <v>524</v>
      </c>
      <c r="H174" s="133"/>
      <c r="I174" s="41">
        <v>850000</v>
      </c>
      <c r="J174" s="133"/>
      <c r="K174" s="41">
        <v>300000</v>
      </c>
      <c r="L174" s="133">
        <v>550000</v>
      </c>
      <c r="M174" s="41"/>
    </row>
    <row r="175" spans="1:13" ht="57" customHeight="1" x14ac:dyDescent="0.25">
      <c r="A175" s="564"/>
      <c r="B175" s="17">
        <v>159</v>
      </c>
      <c r="C175" s="72"/>
      <c r="D175" s="215" t="s">
        <v>598</v>
      </c>
      <c r="E175" s="223" t="s">
        <v>741</v>
      </c>
      <c r="F175" s="229"/>
      <c r="G175" s="16" t="s">
        <v>524</v>
      </c>
      <c r="H175" s="133"/>
      <c r="I175" s="41">
        <v>560000</v>
      </c>
      <c r="J175" s="133"/>
      <c r="K175" s="41"/>
      <c r="L175" s="133"/>
      <c r="M175" s="41">
        <v>560000</v>
      </c>
    </row>
    <row r="176" spans="1:13" ht="57" customHeight="1" x14ac:dyDescent="0.25">
      <c r="A176" s="564"/>
      <c r="B176" s="17">
        <v>160</v>
      </c>
      <c r="C176" s="71"/>
      <c r="D176" s="220" t="s">
        <v>742</v>
      </c>
      <c r="E176" s="224" t="s">
        <v>743</v>
      </c>
      <c r="F176" s="231"/>
      <c r="G176" s="56" t="s">
        <v>524</v>
      </c>
      <c r="H176" s="134"/>
      <c r="I176" s="125">
        <v>390000</v>
      </c>
      <c r="J176" s="134"/>
      <c r="K176" s="125">
        <v>390000</v>
      </c>
      <c r="L176" s="134"/>
      <c r="M176" s="125"/>
    </row>
    <row r="177" spans="1:20" ht="57" customHeight="1" thickBot="1" x14ac:dyDescent="0.3">
      <c r="A177" s="14"/>
      <c r="B177" s="30">
        <v>161</v>
      </c>
      <c r="C177" s="214"/>
      <c r="D177" s="222" t="s">
        <v>744</v>
      </c>
      <c r="E177" s="209" t="s">
        <v>745</v>
      </c>
      <c r="F177" s="233"/>
      <c r="G177" s="245" t="s">
        <v>746</v>
      </c>
      <c r="H177" s="142"/>
      <c r="I177" s="208">
        <v>600000</v>
      </c>
      <c r="J177" s="142"/>
      <c r="K177" s="208">
        <v>600000</v>
      </c>
      <c r="L177" s="142"/>
      <c r="M177" s="208"/>
    </row>
    <row r="178" spans="1:20" ht="57" customHeight="1" x14ac:dyDescent="0.7">
      <c r="A178" s="14"/>
      <c r="B178" s="555" t="s">
        <v>747</v>
      </c>
      <c r="C178" s="556"/>
      <c r="D178" s="556"/>
      <c r="E178" s="556"/>
      <c r="F178" s="557"/>
      <c r="G178" s="151"/>
      <c r="H178" s="152"/>
      <c r="I178" s="149">
        <f>SUM(I176,I173,I159,I151,I149,I137:I141,I135,I122,I114:I115,I110:I112,I105,I103,I100,I96,I92,I89,I86,I84,I80:I82,I75,I73,I71,I69,I61:I62,I57)</f>
        <v>5647680.3700000001</v>
      </c>
      <c r="J178" s="153"/>
      <c r="K178" s="149">
        <f>SUM(K57,K61:K62,K69,K71,K73,K75,K80:K82,K84,K86,K89,K92,K96,K100,K103,K105,K110:K112,K114:K115,K122,K135,K137:K141,K149,K151,K159,K173,K176)</f>
        <v>4217974.3599999994</v>
      </c>
      <c r="L178" s="149">
        <f>SUM(L57,L61:L62,L69,L71,L73,L75,L80:L82,L84,L86,L89,L92,L96,L100,L103,L105,L110:L112,L114:L115,L122,L135,L137:L141,L149,L151,L159,L173,L176)</f>
        <v>1379706.01</v>
      </c>
      <c r="M178" s="150">
        <f>SUM(M57,M61:M62,M69,M71,M73,M75,M80:M82,M84,M86,M89,M92,M96,M100,M103,M105,M110:M112,M114:M115,M122,M135,M137:M141,M149,M151,M159,M173,M176)</f>
        <v>50000</v>
      </c>
      <c r="O178" s="176"/>
      <c r="P178" s="186"/>
      <c r="Q178" s="191"/>
      <c r="R178" s="189"/>
      <c r="T178" s="192"/>
    </row>
    <row r="179" spans="1:20" ht="57" customHeight="1" thickBot="1" x14ac:dyDescent="0.6">
      <c r="A179" s="14"/>
      <c r="B179" s="558" t="s">
        <v>747</v>
      </c>
      <c r="C179" s="559"/>
      <c r="D179" s="559"/>
      <c r="E179" s="559"/>
      <c r="F179" s="560"/>
      <c r="G179" s="154"/>
      <c r="H179" s="155"/>
      <c r="I179" s="156">
        <f>SUM(I58:I60,I63:I68,I70,I72,I74,I76:I79,I83,I85,I87:I88,I90:I91,I93:I95,I97:I99,I101:I102,I104,I106:I109,I113,I116:I121,I123:I134,I136,I142:I148,I150,I152:I158,I160:I172,I174:I175,I177)</f>
        <v>30097732.280000001</v>
      </c>
      <c r="J179" s="157"/>
      <c r="K179" s="156">
        <f>SUM(K58:K60,K63:K68,K70,K72,K74,K76:K79,K83,K85,K87:K88,K90:K91,K93:K95,K97:K99,K101:K102,K104,K106:K109,K113,K116:K121,K123:K134,K136,K142:K148,K150,K152:K158,K160:K172,K174:K175,K177)</f>
        <v>3409537.4</v>
      </c>
      <c r="L179" s="156">
        <f>SUM(L58:L60,L63:L68,L70,L72,L74,L76:L79,L83,L85,L87:L88,L90:L91,L93:L95,L97:L99,L101:L102,L104,L106:L109,L113,L116:L121,L123:L134,L136,L142:L148,L150,L152:L158,L160:L172,L174:L175,L177)</f>
        <v>18929194.879999999</v>
      </c>
      <c r="M179" s="158">
        <f>SUM(M58:M60,M63:M68,M70,M72,M74,M76:M79,M83,M85,M87:M88,M90:M91,M93:M95,M97:M99,M101:M102,M104,M106:M109,M113,M116:M121,M123:M134,M136,M142:M148,M150,M152:M158,M160:M172,M174:M175,M177)</f>
        <v>7759000</v>
      </c>
      <c r="O179" s="186"/>
      <c r="P179" s="192"/>
      <c r="Q179" s="189"/>
      <c r="R179" s="189"/>
    </row>
    <row r="180" spans="1:20" ht="57" customHeight="1" thickBot="1" x14ac:dyDescent="0.5">
      <c r="A180" s="14"/>
      <c r="B180" s="561" t="s">
        <v>748</v>
      </c>
      <c r="C180" s="562"/>
      <c r="D180" s="562"/>
      <c r="E180" s="562"/>
      <c r="F180" s="562"/>
      <c r="G180" s="161"/>
      <c r="H180" s="162"/>
      <c r="I180" s="163">
        <f>SUM(I57:I177)</f>
        <v>35745412.649999999</v>
      </c>
      <c r="J180" s="164"/>
      <c r="K180" s="163">
        <f>SUM(K57:K177)</f>
        <v>7627511.7600000007</v>
      </c>
      <c r="L180" s="163">
        <f>SUM(L57:L177)</f>
        <v>20308900.890000001</v>
      </c>
      <c r="M180" s="165">
        <f>SUM(M57:M177)</f>
        <v>7809000</v>
      </c>
      <c r="O180" s="190"/>
    </row>
    <row r="181" spans="1:20" ht="57" customHeight="1" thickBot="1" x14ac:dyDescent="0.3">
      <c r="A181" s="548" t="s">
        <v>749</v>
      </c>
      <c r="B181" s="96">
        <v>162</v>
      </c>
      <c r="C181" s="205"/>
      <c r="D181" s="97" t="s">
        <v>22</v>
      </c>
      <c r="E181" s="49" t="s">
        <v>750</v>
      </c>
      <c r="F181" s="50"/>
      <c r="G181" s="173" t="s">
        <v>524</v>
      </c>
      <c r="H181" s="166"/>
      <c r="I181" s="168">
        <v>840000</v>
      </c>
      <c r="J181" s="166"/>
      <c r="K181" s="168">
        <v>840000</v>
      </c>
      <c r="L181" s="166"/>
      <c r="M181" s="168"/>
    </row>
    <row r="182" spans="1:20" ht="57" customHeight="1" thickBot="1" x14ac:dyDescent="0.3">
      <c r="A182" s="582"/>
      <c r="B182" s="558" t="s">
        <v>751</v>
      </c>
      <c r="C182" s="559"/>
      <c r="D182" s="559"/>
      <c r="E182" s="559"/>
      <c r="F182" s="559"/>
      <c r="G182" s="174"/>
      <c r="H182" s="159"/>
      <c r="I182" s="159">
        <f>SUM(I181)</f>
        <v>840000</v>
      </c>
      <c r="J182" s="159"/>
      <c r="K182" s="159">
        <f>SUM(K181)</f>
        <v>840000</v>
      </c>
      <c r="L182" s="159"/>
      <c r="M182" s="160"/>
    </row>
    <row r="183" spans="1:20" ht="57" customHeight="1" thickBot="1" x14ac:dyDescent="0.55000000000000004">
      <c r="A183" s="548" t="s">
        <v>752</v>
      </c>
      <c r="B183" s="175">
        <v>163</v>
      </c>
      <c r="C183" s="47"/>
      <c r="D183" s="44" t="s">
        <v>22</v>
      </c>
      <c r="E183" s="45" t="s">
        <v>753</v>
      </c>
      <c r="F183" s="46"/>
      <c r="G183" s="254" t="s">
        <v>524</v>
      </c>
      <c r="H183" s="255">
        <v>1500000</v>
      </c>
      <c r="I183" s="255"/>
      <c r="J183" s="255"/>
      <c r="K183" s="255">
        <v>500000</v>
      </c>
      <c r="L183" s="255">
        <v>500000</v>
      </c>
      <c r="M183" s="255">
        <v>500000</v>
      </c>
      <c r="O183" s="191"/>
    </row>
    <row r="184" spans="1:20" ht="67.5" customHeight="1" thickBot="1" x14ac:dyDescent="0.3">
      <c r="A184" s="549"/>
      <c r="B184" s="550" t="s">
        <v>754</v>
      </c>
      <c r="C184" s="551"/>
      <c r="D184" s="551"/>
      <c r="E184" s="551"/>
      <c r="F184" s="551"/>
      <c r="G184" s="256"/>
      <c r="H184" s="159">
        <f>SUM(H183)</f>
        <v>1500000</v>
      </c>
      <c r="I184" s="159"/>
      <c r="J184" s="155"/>
      <c r="K184" s="156">
        <f>SUM(K183)</f>
        <v>500000</v>
      </c>
      <c r="L184" s="156">
        <f>SUM(L183)</f>
        <v>500000</v>
      </c>
      <c r="M184" s="156">
        <f>SUM(M183)</f>
        <v>500000</v>
      </c>
    </row>
    <row r="185" spans="1:20" ht="60" customHeight="1" x14ac:dyDescent="0.25">
      <c r="A185" s="497" t="s">
        <v>755</v>
      </c>
      <c r="B185" s="497"/>
      <c r="C185" s="497"/>
      <c r="D185" s="497"/>
      <c r="E185" s="497"/>
      <c r="F185" s="497"/>
      <c r="G185" s="497"/>
      <c r="H185" s="497"/>
      <c r="I185" s="497"/>
      <c r="J185" s="497"/>
      <c r="K185" s="497"/>
      <c r="L185" s="497"/>
      <c r="M185" s="497"/>
    </row>
    <row r="186" spans="1:20" x14ac:dyDescent="0.25">
      <c r="A186" s="498"/>
      <c r="B186" s="498"/>
      <c r="C186" s="498"/>
      <c r="D186" s="498"/>
      <c r="E186" s="498"/>
      <c r="F186" s="498"/>
      <c r="G186" s="498"/>
      <c r="H186" s="498"/>
      <c r="I186" s="498"/>
      <c r="J186" s="498"/>
      <c r="K186" s="498"/>
      <c r="L186" s="498"/>
      <c r="M186" s="498"/>
    </row>
  </sheetData>
  <sheetProtection algorithmName="SHA-512" hashValue="pwkcJN3fAfP0hnCn9zjdrjReNi2Vz/NN//wLl5DkPm/ToSb4hdiLYbLwj2Jhp6OQ2UzQjZwliE00FacVu903nA==" saltValue="kZkjARsbgr9mw5VlZ89LeQ==" spinCount="100000" sheet="1" selectLockedCells="1" selectUnlockedCells="1"/>
  <mergeCells count="50">
    <mergeCell ref="A12:A13"/>
    <mergeCell ref="B13:F13"/>
    <mergeCell ref="A181:A182"/>
    <mergeCell ref="B182:F182"/>
    <mergeCell ref="A14:A26"/>
    <mergeCell ref="B26:F26"/>
    <mergeCell ref="B55:F55"/>
    <mergeCell ref="B54:F54"/>
    <mergeCell ref="A27:A53"/>
    <mergeCell ref="M8:M10"/>
    <mergeCell ref="H6:H7"/>
    <mergeCell ref="I6:I7"/>
    <mergeCell ref="J6:J7"/>
    <mergeCell ref="A183:A184"/>
    <mergeCell ref="B184:F184"/>
    <mergeCell ref="B56:F56"/>
    <mergeCell ref="B178:F178"/>
    <mergeCell ref="B179:F179"/>
    <mergeCell ref="B180:F180"/>
    <mergeCell ref="A57:A176"/>
    <mergeCell ref="G8:G10"/>
    <mergeCell ref="H8:I10"/>
    <mergeCell ref="J8:J10"/>
    <mergeCell ref="K8:K10"/>
    <mergeCell ref="L8:L10"/>
    <mergeCell ref="B8:B10"/>
    <mergeCell ref="D8:D10"/>
    <mergeCell ref="E8:E10"/>
    <mergeCell ref="F8:F10"/>
    <mergeCell ref="K6:K7"/>
    <mergeCell ref="A6:C6"/>
    <mergeCell ref="A7:C7"/>
    <mergeCell ref="C8:C10"/>
    <mergeCell ref="A8:A10"/>
    <mergeCell ref="A185:M186"/>
    <mergeCell ref="L6:L7"/>
    <mergeCell ref="M6:M7"/>
    <mergeCell ref="B1:K1"/>
    <mergeCell ref="A2:A4"/>
    <mergeCell ref="D2:D4"/>
    <mergeCell ref="E2:E4"/>
    <mergeCell ref="F2:F4"/>
    <mergeCell ref="H2:I4"/>
    <mergeCell ref="K2:K5"/>
    <mergeCell ref="G2:G4"/>
    <mergeCell ref="L2:L5"/>
    <mergeCell ref="M2:M5"/>
    <mergeCell ref="J2:J5"/>
    <mergeCell ref="B2:C4"/>
    <mergeCell ref="A5:C5"/>
  </mergeCells>
  <printOptions gridLines="1"/>
  <pageMargins left="0.70866141732283472" right="0.70866141732283472" top="0.74803149606299213" bottom="0.74803149606299213" header="0.31496062992125984" footer="0.31496062992125984"/>
  <pageSetup paperSize="8" scale="22" orientation="landscape" r:id="rId1"/>
  <headerFooter>
    <oddFooter>Strana &amp;P</oddFooter>
  </headerFooter>
  <rowBreaks count="3" manualBreakCount="3">
    <brk id="56" max="12" man="1"/>
    <brk id="107" max="12" man="1"/>
    <brk id="159" max="12" man="1"/>
  </rowBreaks>
  <colBreaks count="1" manualBreakCount="1">
    <brk id="14" max="184" man="1"/>
  </colBreaks>
  <ignoredErrors>
    <ignoredError sqref="E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5FEC9D18D8D249A7928735BB81A790" ma:contentTypeVersion="18" ma:contentTypeDescription="Umožňuje vytvoriť nový dokument." ma:contentTypeScope="" ma:versionID="207c21d0c6bcdf80374384ad0db02cb4">
  <xsd:schema xmlns:xsd="http://www.w3.org/2001/XMLSchema" xmlns:xs="http://www.w3.org/2001/XMLSchema" xmlns:p="http://schemas.microsoft.com/office/2006/metadata/properties" xmlns:ns2="0014d50b-6f30-4926-8a1c-6def29c85054" xmlns:ns3="d2b3a78c-f50d-4d33-bb34-bf1e0d9854f1" targetNamespace="http://schemas.microsoft.com/office/2006/metadata/properties" ma:root="true" ma:fieldsID="89dff468b30e86337dc5a09600c6656f" ns2:_="" ns3:_="">
    <xsd:import namespace="0014d50b-6f30-4926-8a1c-6def29c85054"/>
    <xsd:import namespace="d2b3a78c-f50d-4d33-bb34-bf1e0d9854f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4d50b-6f30-4926-8a1c-6def29c850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entifikátora dokumentu" ma:description="Hodnota identifikátora dokumentu priradená k tejto položke." ma:internalName="_dlc_DocId" ma:readOnly="true">
      <xsd:simpleType>
        <xsd:restriction base="dms:Text"/>
      </xsd:simpleType>
    </xsd:element>
    <xsd:element name="_dlc_DocIdUrl" ma:index="9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ba2b9068-8a4c-41c9-a803-fe9d4f4d7f1d}" ma:internalName="TaxCatchAll" ma:showField="CatchAllData" ma:web="0014d50b-6f30-4926-8a1c-6def29c850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3a78c-f50d-4d33-bb34-bf1e0d985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Značky obrázka" ma:readOnly="false" ma:fieldId="{5cf76f15-5ced-4ddc-b409-7134ff3c332f}" ma:taxonomyMulti="true" ma:sspId="fa3fe500-68a8-47ef-972a-8144c9237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14d50b-6f30-4926-8a1c-6def29c85054">XMSUKZJ42ZE7-844373114-18984</_dlc_DocId>
    <_dlc_DocIdUrl xmlns="0014d50b-6f30-4926-8a1c-6def29c85054">
      <Url>https://vucba.sharepoint.com/sites/Dokumenty/KP/oorg/_layouts/15/DocIdRedir.aspx?ID=XMSUKZJ42ZE7-844373114-18984</Url>
      <Description>XMSUKZJ42ZE7-844373114-18984</Description>
    </_dlc_DocIdUrl>
    <TaxCatchAll xmlns="0014d50b-6f30-4926-8a1c-6def29c85054" xsi:nil="true"/>
    <SharedWithUsers xmlns="0014d50b-6f30-4926-8a1c-6def29c85054">
      <UserInfo>
        <DisplayName>Linda Šišoláková</DisplayName>
        <AccountId>275</AccountId>
        <AccountType/>
      </UserInfo>
    </SharedWithUsers>
    <lcf76f155ced4ddcb4097134ff3c332f xmlns="d2b3a78c-f50d-4d33-bb34-bf1e0d9854f1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F7A29F-EC7D-4CD7-8A60-7CCA11CC452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B6A9BD5-552B-4D77-B6EB-BC5FD65AC9E3}"/>
</file>

<file path=customXml/itemProps3.xml><?xml version="1.0" encoding="utf-8"?>
<ds:datastoreItem xmlns:ds="http://schemas.openxmlformats.org/officeDocument/2006/customXml" ds:itemID="{09A1E5D2-B792-46B0-8DA1-E90CCA95080B}">
  <ds:schemaRefs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9791f92-c1fb-4f78-9685-08f6596b46ce"/>
    <ds:schemaRef ds:uri="0014d50b-6f30-4926-8a1c-6def29c85054"/>
    <ds:schemaRef ds:uri="dd290671-5180-453c-bc36-8de30f316ab7"/>
  </ds:schemaRefs>
</ds:datastoreItem>
</file>

<file path=customXml/itemProps4.xml><?xml version="1.0" encoding="utf-8"?>
<ds:datastoreItem xmlns:ds="http://schemas.openxmlformats.org/officeDocument/2006/customXml" ds:itemID="{92AAC490-8D51-45E7-B43E-F15221A87A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4</vt:i4>
      </vt:variant>
    </vt:vector>
  </HeadingPairs>
  <TitlesOfParts>
    <vt:vector size="7" baseType="lpstr">
      <vt:lpstr>Aktualizácia IP 2025-2027</vt:lpstr>
      <vt:lpstr>Číselníky</vt:lpstr>
      <vt:lpstr>Zásobník akcií</vt:lpstr>
      <vt:lpstr>'Aktualizácia IP 2025-2027'!Názvy_tlače</vt:lpstr>
      <vt:lpstr>'Zásobník akcií'!Názvy_tlače</vt:lpstr>
      <vt:lpstr>'Aktualizácia IP 2025-2027'!Oblasť_tlače</vt:lpstr>
      <vt:lpstr>'Zásobník akcií'!Oblasť_tlače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2025-09-23T11:54:11Z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0x010100345FEC9D18D8D249A7928735BB81A790</vt:lpwstr>
  </property>
  <property fmtid="{D5CDD505-2E9C-101B-9397-08002B2CF9AE}" pid="3" name="_dlc_DocIdItemGuid">
    <vt:lpwstr>3e0ba0c4-b09f-480e-903b-e40aa3053613</vt:lpwstr>
  </property>
  <property fmtid="{D5CDD505-2E9C-101B-9397-08002B2CF9AE}" pid="4" name="MediaServiceImageTags">
    <vt:lpwstr/>
  </property>
  <property fmtid="{D5CDD505-2E9C-101B-9397-08002B2CF9AE}" pid="5" name="Order">
    <vt:r8>1386100</vt:r8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